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ЗФ" sheetId="1" r:id="rId1"/>
    <sheet name="СФ" sheetId="2" r:id="rId2"/>
  </sheets>
  <definedNames>
    <definedName name="_xlnm.Print_Area" localSheetId="0">'ЗФ'!$A$1:$G$76</definedName>
    <definedName name="_xlnm.Print_Titles" localSheetId="0">'ЗФ'!$3:$3</definedName>
    <definedName name="_xlnm.Print_Area" localSheetId="1">'СФ'!$A$1:$E$18</definedName>
  </definedNames>
  <calcPr fullCalcOnLoad="1"/>
</workbook>
</file>

<file path=xl/sharedStrings.xml><?xml version="1.0" encoding="utf-8"?>
<sst xmlns="http://schemas.openxmlformats.org/spreadsheetml/2006/main" count="115" uniqueCount="103">
  <si>
    <t>Код</t>
  </si>
  <si>
    <t>Назва</t>
  </si>
  <si>
    <t>План на рік з урахуванням змін                    (грн)</t>
  </si>
  <si>
    <t>План на звітний період (тис.грн.)</t>
  </si>
  <si>
    <t>Виконано за звітний період    (грн)</t>
  </si>
  <si>
    <t>Виконання плану на рік (%)</t>
  </si>
  <si>
    <t xml:space="preserve">Виконання плану звітного періоду (%)  </t>
  </si>
  <si>
    <t>ДОХОДИ  ЗАГАЛЬНОГО ФОНДУ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</si>
  <si>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</si>
  <si>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</si>
  <si>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</si>
  <si>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Плата за розміщення тимчасово вільних коштів місцевих бюджетів</t>
  </si>
  <si>
    <t>Інші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</si>
  <si>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</si>
  <si>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</si>
  <si>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Iншi неподаткові надходження</t>
  </si>
  <si>
    <t>Інші надходження  </t>
  </si>
  <si>
    <t>Разом власних доходів</t>
  </si>
  <si>
    <t>Офіційні трансферти</t>
  </si>
  <si>
    <t>Субвенція  з державного бюджету місцевим бюджетам</t>
  </si>
  <si>
    <t>Субвенція  з державного бюджету на  забезпечення окремих видатків районних рад, спрямованих на виконання їх повноважень</t>
  </si>
  <si>
    <t>Субвенції з місцевих бюджетів</t>
  </si>
  <si>
    <t>Інша субвенція з обласного бюджету на надання пільг на медичне обслуговування громадян, які постраждали внаслідок Чорнобильської катастрофи</t>
  </si>
  <si>
    <t>Інша субвенція з бюджетів територіальних громад</t>
  </si>
  <si>
    <t>Інша субвенція з обласного бюджету на виконання доручень виборців депутатами обласної ради</t>
  </si>
  <si>
    <t>Субвенція з обласного бюджету на здійснення переданих видатків у сфері охорони здоров'я за рахунок коштів медичної субвенції на забезпечення централізованих заходів з лікування хворих на цукровий та нецукровий діабет</t>
  </si>
  <si>
    <t>Субвенція з обласного бюджету на здійснення підтримки закладів та заходів у системі охорони здоров'я  за рахунок відповідної субвенції з державного бюджету</t>
  </si>
  <si>
    <t>Субвенція з обласного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короновірусом SARS-CoV-2,  за рахунок відповідної субвенції з державного бюджету</t>
  </si>
  <si>
    <t>Субвенція з обласного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</si>
  <si>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ВСЬОГО ДОХОДІВ ЗАГАЛЬНОГО ФОНДУ</t>
  </si>
  <si>
    <t>ВИДАТКИ ЗАГАЛЬНОГО ФОНДУ</t>
  </si>
  <si>
    <t>0100</t>
  </si>
  <si>
    <t>Державне управління</t>
  </si>
  <si>
    <t>3000</t>
  </si>
  <si>
    <t>Соціальний захист та  соціальне забезпечення</t>
  </si>
  <si>
    <t>1000</t>
  </si>
  <si>
    <t>Засоби масової інформації</t>
  </si>
  <si>
    <t>Сільське і лісове господарство, рибне господарство та мисливство</t>
  </si>
  <si>
    <t>7610</t>
  </si>
  <si>
    <t>Cприяння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</si>
  <si>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</si>
  <si>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</si>
  <si>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</si>
  <si>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</si>
  <si>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</si>
  <si>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</si>
  <si>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8700</t>
  </si>
  <si>
    <t>Резервний фонд</t>
  </si>
  <si>
    <t>Разом видатків загального фонду</t>
  </si>
  <si>
    <t>Трансферти з районного бюджету, передбачені іншім бюджетам</t>
  </si>
  <si>
    <t>у тому числі</t>
  </si>
  <si>
    <t>Субвенція з місцевого бюджету державному бюджету на виконання програм соціально-економічного та культурного розвитку регіону</t>
  </si>
  <si>
    <t>Всього видатків загального фонду</t>
  </si>
  <si>
    <t xml:space="preserve">Трансферти з державного бюджету, передані бюджетам нижчого рівня </t>
  </si>
  <si>
    <t xml:space="preserve">     в тому числі:</t>
  </si>
  <si>
    <t xml:space="preserve"> -   додаткові дотації</t>
  </si>
  <si>
    <t xml:space="preserve"> -   субвенції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</si>
  <si>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</si>
  <si>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Інша субвенція</t>
  </si>
  <si>
    <t xml:space="preserve">Всього видатків загального фонду </t>
  </si>
  <si>
    <t>КРЕДИТУВАННЯ  ЗАГАЛЬНОГО ФОНДУ</t>
  </si>
  <si>
    <t xml:space="preserve"> </t>
  </si>
  <si>
    <t>8831</t>
  </si>
  <si>
    <t xml:space="preserve">Надання довгострокових кредитів індивідуальним забудовникам житла на селі </t>
  </si>
  <si>
    <t>Всього кредитування загального фонду</t>
  </si>
  <si>
    <t>ФІНАНСУВАННЯ ЗАГАЛЬНОГО ФОНДУ</t>
  </si>
  <si>
    <t>Зміни обсягів бюджетних коштів</t>
  </si>
  <si>
    <t>На початок періоду</t>
  </si>
  <si>
    <t>На кінець періоду</t>
  </si>
  <si>
    <t xml:space="preserve">Інші розрахунки </t>
  </si>
  <si>
    <t>Кошти, що передаються із загального фонду бюджету до бюджету розвитку (спеціального фонду)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</si>
  <si>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</si>
  <si>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</si>
  <si>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240603000</t>
  </si>
  <si>
    <t>8240</t>
  </si>
  <si>
    <t>Заходи та роботи з територіальної оборони</t>
  </si>
  <si>
    <t>0210</t>
  </si>
  <si>
    <t>Інша діяльність у сфері державного управління</t>
  </si>
  <si>
    <t>9810</t>
  </si>
  <si>
    <t>3112</t>
  </si>
  <si>
    <t>Заходи державної політики з питань дітей та їх соціального захисту</t>
  </si>
  <si>
    <t>7110</t>
  </si>
  <si>
    <t>Реалізація програм у галузі сільського господарства</t>
  </si>
  <si>
    <t>План на рік  (тис.грн.)</t>
  </si>
  <si>
    <t>Виконано за звітний період (тис.грн.)</t>
  </si>
  <si>
    <t>ДОХОДИ  СПЕЦІАЛЬНОГО ФОНДУ</t>
  </si>
  <si>
    <t>Податкові надходження</t>
  </si>
  <si>
    <t>Доходи від операцій з капіталом</t>
  </si>
  <si>
    <t>Всього доходів спеціального фонду</t>
  </si>
  <si>
    <t>ВИДАТКИ  СПЕЦІАЛЬНОГО ФОНДУ</t>
  </si>
  <si>
    <t>Разом видатків спеціального фонду</t>
  </si>
  <si>
    <t>Всього видатків спеціального фонду</t>
  </si>
  <si>
    <t>КРЕДИТУВАННЯ  СПЕЦІАЛЬНОГО ФОНДУ</t>
  </si>
  <si>
    <t>8832</t>
  </si>
  <si>
    <t>Повернення довгострокових кредитів, наданих індивідуальним забудовникам житла на селі</t>
  </si>
  <si>
    <t>Всього кредитування спеціального фонду</t>
  </si>
  <si>
    <t>ФІНАНСУВАННЯ СПЕЦІАЛЬНОГО ФОНДУ</t>
  </si>
  <si>
    <t>Всього фінансування спеціального фонду</t>
  </si>
  <si>
    <t>8220</t>
  </si>
  <si>
    <t>Заходи та роботи з мобілізаційної підготовки місцевого значення</t>
  </si>
  <si>
    <t>208400</t>
  </si>
  <si>
    <t>Інша субвенція з місцевих бюджетів</t>
  </si>
  <si>
    <t>Звіт про виконання районного бюджету Новгород-Сіверського району                                                                        за 2023 рік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</si>
</sst>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\ _г_р_н_._-;\-* #,##0\ _г_р_н_._-;_-* &quot;-&quot;\ _г_р_н_._-;_-@_-"/>
    <numFmt numFmtId="185" formatCode="_-* #,##0.00\ _г_р_н_._-;\-* #,##0.00\ _г_р_н_._-;_-* &quot;-&quot;??\ _г_р_н_._-;_-@_-"/>
    <numFmt numFmtId="186" formatCode="_-* #,##0\ &quot;грн.&quot;_-;\-* #,##0\ &quot;грн.&quot;_-;_-* &quot;-&quot;\ &quot;грн.&quot;_-;_-@_-"/>
    <numFmt numFmtId="187" formatCode="_-* #,##0.00\ &quot;грн.&quot;_-;\-* #,##0.00\ &quot;грн.&quot;_-;_-* &quot;-&quot;??\ &quot;грн.&quot;_-;_-@_-"/>
    <numFmt numFmtId="188" formatCode="#,##0.0"/>
    <numFmt numFmtId="189" formatCode="000000"/>
    <numFmt numFmtId="190" formatCode="#,##0.00000"/>
    <numFmt numFmtId="191" formatCode="#0.00"/>
    <numFmt numFmtId="192" formatCode="0.0"/>
    <numFmt numFmtId="193" formatCode="0.000"/>
  </numFmts>
  <fonts count="60">
    <font>
      <sz val="10"/>
      <name val="Arial Cyr"/>
      <family val="2"/>
    </font>
    <font>
      <sz val="11"/>
      <name val="Calibri"/>
      <family val="2"/>
    </font>
    <font>
      <sz val="14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color indexed="12"/>
      <name val="Arial Cyr"/>
      <family val="2"/>
    </font>
    <font>
      <sz val="14"/>
      <color indexed="8"/>
      <name val="Arial Cyr"/>
      <family val="2"/>
    </font>
    <font>
      <b/>
      <sz val="16"/>
      <color indexed="12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12"/>
      <name val="Arial"/>
      <family val="2"/>
    </font>
    <font>
      <sz val="14"/>
      <color indexed="8"/>
      <name val="Arial"/>
      <family val="2"/>
    </font>
    <font>
      <sz val="12"/>
      <name val="Arial Cyr"/>
      <family val="2"/>
    </font>
    <font>
      <sz val="14"/>
      <color indexed="12"/>
      <name val="Times New Roman"/>
      <family val="1"/>
    </font>
    <font>
      <i/>
      <sz val="12"/>
      <name val="Times New Roman"/>
      <family val="1"/>
    </font>
    <font>
      <sz val="11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Arial Cyr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1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1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0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8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Fill="1" applyAlignment="1">
      <alignment vertical="center"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0" borderId="0" xfId="0" applyFont="1" applyAlignment="1">
      <alignment vertical="center"/>
    </xf>
    <xf numFmtId="0" fontId="7" fillId="32" borderId="0" xfId="0" applyFont="1" applyFill="1" applyAlignment="1">
      <alignment vertical="center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2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188" fontId="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right" vertical="top" wrapText="1"/>
      <protection locked="0"/>
    </xf>
    <xf numFmtId="0" fontId="11" fillId="4" borderId="10" xfId="0" applyNumberFormat="1" applyFont="1" applyFill="1" applyBorder="1" applyAlignment="1" applyProtection="1">
      <alignment horizontal="right" shrinkToFit="1"/>
      <protection/>
    </xf>
    <xf numFmtId="0" fontId="11" fillId="4" borderId="14" xfId="0" applyFont="1" applyFill="1" applyBorder="1" applyAlignment="1" applyProtection="1">
      <alignment horizontal="center" wrapText="1"/>
      <protection/>
    </xf>
    <xf numFmtId="2" fontId="11" fillId="4" borderId="11" xfId="0" applyNumberFormat="1" applyFont="1" applyFill="1" applyBorder="1" applyAlignment="1">
      <alignment horizontal="right" wrapText="1" shrinkToFit="1"/>
    </xf>
    <xf numFmtId="4" fontId="11" fillId="4" borderId="11" xfId="0" applyNumberFormat="1" applyFont="1" applyFill="1" applyBorder="1" applyAlignment="1">
      <alignment horizontal="right" wrapText="1" shrinkToFit="1"/>
    </xf>
    <xf numFmtId="188" fontId="11" fillId="4" borderId="11" xfId="0" applyNumberFormat="1" applyFont="1" applyFill="1" applyBorder="1" applyAlignment="1">
      <alignment horizontal="right" wrapText="1" shrinkToFit="1"/>
    </xf>
    <xf numFmtId="188" fontId="11" fillId="4" borderId="12" xfId="0" applyNumberFormat="1" applyFont="1" applyFill="1" applyBorder="1" applyAlignment="1">
      <alignment horizontal="right" wrapText="1" shrinkToFit="1"/>
    </xf>
    <xf numFmtId="0" fontId="6" fillId="0" borderId="15" xfId="0" applyFont="1" applyBorder="1" applyAlignment="1" applyProtection="1">
      <alignment horizontal="righ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2" fontId="6" fillId="0" borderId="16" xfId="0" applyNumberFormat="1" applyFont="1" applyFill="1" applyBorder="1" applyAlignment="1" applyProtection="1">
      <alignment wrapText="1"/>
      <protection/>
    </xf>
    <xf numFmtId="4" fontId="6" fillId="0" borderId="16" xfId="0" applyNumberFormat="1" applyFont="1" applyFill="1" applyBorder="1" applyAlignment="1" applyProtection="1">
      <alignment wrapText="1"/>
      <protection/>
    </xf>
    <xf numFmtId="188" fontId="6" fillId="0" borderId="16" xfId="0" applyNumberFormat="1" applyFont="1" applyFill="1" applyBorder="1" applyAlignment="1" applyProtection="1">
      <alignment horizontal="right" wrapText="1"/>
      <protection/>
    </xf>
    <xf numFmtId="188" fontId="6" fillId="0" borderId="17" xfId="0" applyNumberFormat="1" applyFont="1" applyFill="1" applyBorder="1" applyAlignment="1" applyProtection="1">
      <alignment horizontal="right" wrapText="1"/>
      <protection/>
    </xf>
    <xf numFmtId="49" fontId="6" fillId="0" borderId="18" xfId="0" applyNumberFormat="1" applyFont="1" applyFill="1" applyBorder="1" applyAlignment="1" applyProtection="1">
      <alignment horizontal="right" vertical="top"/>
      <protection/>
    </xf>
    <xf numFmtId="0" fontId="6" fillId="0" borderId="19" xfId="0" applyFont="1" applyFill="1" applyBorder="1" applyAlignment="1" applyProtection="1">
      <alignment horizontal="left" vertical="top" wrapText="1"/>
      <protection/>
    </xf>
    <xf numFmtId="2" fontId="6" fillId="0" borderId="19" xfId="0" applyNumberFormat="1" applyFont="1" applyFill="1" applyBorder="1" applyAlignment="1">
      <alignment horizontal="right" wrapText="1" shrinkToFit="1"/>
    </xf>
    <xf numFmtId="2" fontId="6" fillId="0" borderId="0" xfId="0" applyNumberFormat="1" applyFont="1" applyFill="1" applyBorder="1" applyAlignment="1">
      <alignment horizontal="right"/>
    </xf>
    <xf numFmtId="4" fontId="6" fillId="0" borderId="19" xfId="0" applyNumberFormat="1" applyFont="1" applyFill="1" applyBorder="1" applyAlignment="1">
      <alignment horizontal="right"/>
    </xf>
    <xf numFmtId="188" fontId="6" fillId="0" borderId="19" xfId="0" applyNumberFormat="1" applyFont="1" applyFill="1" applyBorder="1" applyAlignment="1">
      <alignment horizontal="right" wrapText="1" shrinkToFit="1"/>
    </xf>
    <xf numFmtId="188" fontId="6" fillId="0" borderId="20" xfId="0" applyNumberFormat="1" applyFont="1" applyFill="1" applyBorder="1" applyAlignment="1">
      <alignment horizontal="right" wrapText="1" shrinkToFit="1"/>
    </xf>
    <xf numFmtId="49" fontId="6" fillId="0" borderId="21" xfId="0" applyNumberFormat="1" applyFont="1" applyFill="1" applyBorder="1" applyAlignment="1" applyProtection="1">
      <alignment horizontal="right" vertical="top"/>
      <protection/>
    </xf>
    <xf numFmtId="0" fontId="6" fillId="0" borderId="22" xfId="0" applyFont="1" applyFill="1" applyBorder="1" applyAlignment="1" applyProtection="1">
      <alignment horizontal="left" vertical="top" wrapText="1"/>
      <protection/>
    </xf>
    <xf numFmtId="2" fontId="6" fillId="0" borderId="22" xfId="0" applyNumberFormat="1" applyFont="1" applyFill="1" applyBorder="1" applyAlignment="1">
      <alignment horizontal="right" wrapText="1" shrinkToFit="1"/>
    </xf>
    <xf numFmtId="188" fontId="6" fillId="0" borderId="22" xfId="0" applyNumberFormat="1" applyFont="1" applyFill="1" applyBorder="1" applyAlignment="1">
      <alignment horizontal="right" wrapText="1" shrinkToFit="1"/>
    </xf>
    <xf numFmtId="2" fontId="6" fillId="0" borderId="22" xfId="0" applyNumberFormat="1" applyFont="1" applyFill="1" applyBorder="1" applyAlignment="1">
      <alignment horizontal="right"/>
    </xf>
    <xf numFmtId="0" fontId="6" fillId="33" borderId="10" xfId="0" applyFont="1" applyFill="1" applyBorder="1" applyAlignment="1" applyProtection="1">
      <alignment horizontal="right" vertical="center" wrapText="1"/>
      <protection locked="0"/>
    </xf>
    <xf numFmtId="0" fontId="11" fillId="33" borderId="11" xfId="0" applyFont="1" applyFill="1" applyBorder="1" applyAlignment="1" applyProtection="1">
      <alignment horizontal="center" vertical="center" wrapText="1"/>
      <protection hidden="1"/>
    </xf>
    <xf numFmtId="2" fontId="11" fillId="33" borderId="11" xfId="0" applyNumberFormat="1" applyFont="1" applyFill="1" applyBorder="1" applyAlignment="1" applyProtection="1">
      <alignment vertical="center" wrapText="1"/>
      <protection/>
    </xf>
    <xf numFmtId="0" fontId="11" fillId="4" borderId="23" xfId="0" applyNumberFormat="1" applyFont="1" applyFill="1" applyBorder="1" applyAlignment="1" applyProtection="1">
      <alignment horizontal="right" shrinkToFit="1"/>
      <protection/>
    </xf>
    <xf numFmtId="0" fontId="11" fillId="4" borderId="24" xfId="0" applyFont="1" applyFill="1" applyBorder="1" applyAlignment="1" applyProtection="1">
      <alignment horizontal="center" wrapText="1"/>
      <protection/>
    </xf>
    <xf numFmtId="2" fontId="11" fillId="4" borderId="25" xfId="0" applyNumberFormat="1" applyFont="1" applyFill="1" applyBorder="1" applyAlignment="1">
      <alignment horizontal="right" wrapText="1" shrinkToFit="1"/>
    </xf>
    <xf numFmtId="188" fontId="11" fillId="4" borderId="25" xfId="0" applyNumberFormat="1" applyFont="1" applyFill="1" applyBorder="1" applyAlignment="1">
      <alignment horizontal="right" wrapText="1" shrinkToFit="1"/>
    </xf>
    <xf numFmtId="188" fontId="11" fillId="4" borderId="26" xfId="0" applyNumberFormat="1" applyFont="1" applyFill="1" applyBorder="1" applyAlignment="1">
      <alignment horizontal="right" wrapText="1" shrinkToFit="1"/>
    </xf>
    <xf numFmtId="0" fontId="11" fillId="0" borderId="22" xfId="55" applyFont="1" applyBorder="1" applyAlignment="1">
      <alignment vertical="center" wrapText="1"/>
      <protection/>
    </xf>
    <xf numFmtId="2" fontId="11" fillId="34" borderId="22" xfId="0" applyNumberFormat="1" applyFont="1" applyFill="1" applyBorder="1" applyAlignment="1">
      <alignment horizontal="right" wrapText="1" shrinkToFit="1"/>
    </xf>
    <xf numFmtId="188" fontId="6" fillId="34" borderId="22" xfId="0" applyNumberFormat="1" applyFont="1" applyFill="1" applyBorder="1" applyAlignment="1">
      <alignment horizontal="right" wrapText="1" shrinkToFit="1"/>
    </xf>
    <xf numFmtId="2" fontId="6" fillId="34" borderId="22" xfId="0" applyNumberFormat="1" applyFont="1" applyFill="1" applyBorder="1" applyAlignment="1">
      <alignment horizontal="right" wrapText="1" shrinkToFit="1"/>
    </xf>
    <xf numFmtId="0" fontId="11" fillId="0" borderId="22" xfId="0" applyNumberFormat="1" applyFont="1" applyFill="1" applyBorder="1" applyAlignment="1" applyProtection="1">
      <alignment vertical="center" wrapText="1"/>
      <protection/>
    </xf>
    <xf numFmtId="2" fontId="11" fillId="0" borderId="22" xfId="0" applyNumberFormat="1" applyFont="1" applyFill="1" applyBorder="1" applyAlignment="1">
      <alignment horizontal="right" wrapText="1" shrinkToFit="1"/>
    </xf>
    <xf numFmtId="188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22" xfId="0" applyFont="1" applyBorder="1" applyAlignment="1">
      <alignment horizontal="justify" vertical="top" wrapText="1"/>
    </xf>
    <xf numFmtId="0" fontId="6" fillId="0" borderId="22" xfId="0" applyFont="1" applyBorder="1" applyAlignment="1">
      <alignment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2" fontId="6" fillId="32" borderId="27" xfId="0" applyNumberFormat="1" applyFont="1" applyFill="1" applyBorder="1" applyAlignment="1" applyProtection="1">
      <alignment vertical="center" shrinkToFit="1"/>
      <protection/>
    </xf>
    <xf numFmtId="188" fontId="6" fillId="32" borderId="27" xfId="0" applyNumberFormat="1" applyFont="1" applyFill="1" applyBorder="1" applyAlignment="1" applyProtection="1">
      <alignment vertical="center" wrapText="1"/>
      <protection/>
    </xf>
    <xf numFmtId="188" fontId="6" fillId="32" borderId="28" xfId="0" applyNumberFormat="1" applyFont="1" applyFill="1" applyBorder="1" applyAlignment="1" applyProtection="1">
      <alignment horizontal="right" vertical="center" wrapText="1"/>
      <protection/>
    </xf>
    <xf numFmtId="2" fontId="6" fillId="32" borderId="29" xfId="0" applyNumberFormat="1" applyFont="1" applyFill="1" applyBorder="1" applyAlignment="1" applyProtection="1">
      <alignment shrinkToFit="1"/>
      <protection/>
    </xf>
    <xf numFmtId="2" fontId="6" fillId="32" borderId="30" xfId="0" applyNumberFormat="1" applyFont="1" applyFill="1" applyBorder="1" applyAlignment="1" applyProtection="1">
      <alignment shrinkToFit="1"/>
      <protection/>
    </xf>
    <xf numFmtId="2" fontId="6" fillId="32" borderId="22" xfId="0" applyNumberFormat="1" applyFont="1" applyFill="1" applyBorder="1" applyAlignment="1" applyProtection="1">
      <alignment shrinkToFit="1"/>
      <protection/>
    </xf>
    <xf numFmtId="2" fontId="6" fillId="32" borderId="31" xfId="0" applyNumberFormat="1" applyFont="1" applyFill="1" applyBorder="1" applyAlignment="1" applyProtection="1">
      <alignment shrinkToFit="1"/>
      <protection/>
    </xf>
    <xf numFmtId="0" fontId="6" fillId="0" borderId="32" xfId="0" applyFont="1" applyBorder="1" applyAlignment="1">
      <alignment horizontal="justify" vertical="top" wrapText="1"/>
    </xf>
    <xf numFmtId="0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11" fillId="35" borderId="11" xfId="0" applyNumberFormat="1" applyFont="1" applyFill="1" applyBorder="1" applyAlignment="1" applyProtection="1">
      <alignment horizontal="left" vertical="center" wrapText="1"/>
      <protection/>
    </xf>
    <xf numFmtId="2" fontId="11" fillId="35" borderId="11" xfId="0" applyNumberFormat="1" applyFont="1" applyFill="1" applyBorder="1" applyAlignment="1" applyProtection="1">
      <alignment vertical="center" wrapText="1"/>
      <protection hidden="1"/>
    </xf>
    <xf numFmtId="2" fontId="11" fillId="35" borderId="14" xfId="0" applyNumberFormat="1" applyFont="1" applyFill="1" applyBorder="1" applyAlignment="1" applyProtection="1">
      <alignment vertical="center" wrapText="1"/>
      <protection hidden="1"/>
    </xf>
    <xf numFmtId="188" fontId="11" fillId="35" borderId="11" xfId="0" applyNumberFormat="1" applyFont="1" applyFill="1" applyBorder="1" applyAlignment="1" applyProtection="1">
      <alignment vertical="center" wrapText="1"/>
      <protection/>
    </xf>
    <xf numFmtId="188" fontId="11" fillId="35" borderId="13" xfId="0" applyNumberFormat="1" applyFont="1" applyFill="1" applyBorder="1" applyAlignment="1" applyProtection="1">
      <alignment horizontal="right" vertical="center" wrapText="1"/>
      <protection/>
    </xf>
    <xf numFmtId="2" fontId="6" fillId="35" borderId="11" xfId="0" applyNumberFormat="1" applyFont="1" applyFill="1" applyBorder="1" applyAlignment="1" applyProtection="1">
      <alignment vertical="center" wrapText="1"/>
      <protection hidden="1"/>
    </xf>
    <xf numFmtId="2" fontId="6" fillId="35" borderId="14" xfId="0" applyNumberFormat="1" applyFont="1" applyFill="1" applyBorder="1" applyAlignment="1" applyProtection="1">
      <alignment vertical="center" wrapText="1"/>
      <protection hidden="1"/>
    </xf>
    <xf numFmtId="188" fontId="6" fillId="35" borderId="11" xfId="0" applyNumberFormat="1" applyFont="1" applyFill="1" applyBorder="1" applyAlignment="1" applyProtection="1">
      <alignment vertical="center" wrapText="1"/>
      <protection hidden="1"/>
    </xf>
    <xf numFmtId="188" fontId="11" fillId="35" borderId="13" xfId="54" applyNumberFormat="1" applyFont="1" applyFill="1" applyBorder="1" applyAlignment="1">
      <alignment vertical="center" wrapText="1"/>
      <protection/>
    </xf>
    <xf numFmtId="0" fontId="6" fillId="32" borderId="16" xfId="0" applyNumberFormat="1" applyFont="1" applyFill="1" applyBorder="1" applyAlignment="1" applyProtection="1">
      <alignment horizontal="left" vertical="center" wrapText="1"/>
      <protection/>
    </xf>
    <xf numFmtId="2" fontId="6" fillId="32" borderId="31" xfId="0" applyNumberFormat="1" applyFont="1" applyFill="1" applyBorder="1" applyAlignment="1" applyProtection="1">
      <alignment horizontal="right"/>
      <protection hidden="1"/>
    </xf>
    <xf numFmtId="2" fontId="6" fillId="32" borderId="19" xfId="0" applyNumberFormat="1" applyFont="1" applyFill="1" applyBorder="1" applyAlignment="1" applyProtection="1">
      <alignment horizontal="right"/>
      <protection hidden="1"/>
    </xf>
    <xf numFmtId="188" fontId="6" fillId="32" borderId="19" xfId="0" applyNumberFormat="1" applyFont="1" applyFill="1" applyBorder="1" applyAlignment="1" applyProtection="1">
      <alignment horizontal="right"/>
      <protection hidden="1"/>
    </xf>
    <xf numFmtId="188" fontId="6" fillId="32" borderId="33" xfId="0" applyNumberFormat="1" applyFont="1" applyFill="1" applyBorder="1" applyAlignment="1" applyProtection="1">
      <alignment horizontal="right"/>
      <protection hidden="1"/>
    </xf>
    <xf numFmtId="49" fontId="6" fillId="32" borderId="22" xfId="0" applyNumberFormat="1" applyFont="1" applyFill="1" applyBorder="1" applyAlignment="1" applyProtection="1">
      <alignment horizontal="left" vertical="top" wrapText="1"/>
      <protection hidden="1"/>
    </xf>
    <xf numFmtId="2" fontId="6" fillId="32" borderId="34" xfId="0" applyNumberFormat="1" applyFont="1" applyFill="1" applyBorder="1" applyAlignment="1" applyProtection="1">
      <alignment horizontal="right"/>
      <protection hidden="1"/>
    </xf>
    <xf numFmtId="2" fontId="6" fillId="32" borderId="22" xfId="0" applyNumberFormat="1" applyFont="1" applyFill="1" applyBorder="1" applyAlignment="1" applyProtection="1">
      <alignment horizontal="right"/>
      <protection hidden="1"/>
    </xf>
    <xf numFmtId="188" fontId="6" fillId="32" borderId="22" xfId="0" applyNumberFormat="1" applyFont="1" applyFill="1" applyBorder="1" applyAlignment="1" applyProtection="1">
      <alignment horizontal="right"/>
      <protection hidden="1"/>
    </xf>
    <xf numFmtId="188" fontId="6" fillId="32" borderId="35" xfId="0" applyNumberFormat="1" applyFont="1" applyFill="1" applyBorder="1" applyAlignment="1" applyProtection="1">
      <alignment horizontal="right"/>
      <protection hidden="1"/>
    </xf>
    <xf numFmtId="188" fontId="7" fillId="32" borderId="0" xfId="0" applyNumberFormat="1" applyFont="1" applyFill="1" applyAlignment="1">
      <alignment/>
    </xf>
    <xf numFmtId="49" fontId="6" fillId="32" borderId="36" xfId="0" applyNumberFormat="1" applyFont="1" applyFill="1" applyBorder="1" applyAlignment="1" applyProtection="1">
      <alignment horizontal="right" vertical="top"/>
      <protection hidden="1"/>
    </xf>
    <xf numFmtId="0" fontId="6" fillId="32" borderId="32" xfId="0" applyFont="1" applyFill="1" applyBorder="1" applyAlignment="1" applyProtection="1">
      <alignment horizontal="left" vertical="top" wrapText="1"/>
      <protection hidden="1"/>
    </xf>
    <xf numFmtId="2" fontId="6" fillId="32" borderId="37" xfId="0" applyNumberFormat="1" applyFont="1" applyFill="1" applyBorder="1" applyAlignment="1" applyProtection="1">
      <alignment horizontal="right"/>
      <protection hidden="1"/>
    </xf>
    <xf numFmtId="2" fontId="6" fillId="32" borderId="32" xfId="0" applyNumberFormat="1" applyFont="1" applyFill="1" applyBorder="1" applyAlignment="1" applyProtection="1">
      <alignment horizontal="right"/>
      <protection hidden="1"/>
    </xf>
    <xf numFmtId="189" fontId="6" fillId="32" borderId="38" xfId="0" applyNumberFormat="1" applyFont="1" applyFill="1" applyBorder="1" applyAlignment="1" applyProtection="1">
      <alignment horizontal="right" vertical="top"/>
      <protection hidden="1"/>
    </xf>
    <xf numFmtId="0" fontId="6" fillId="32" borderId="22" xfId="0" applyFont="1" applyFill="1" applyBorder="1" applyAlignment="1" applyProtection="1">
      <alignment horizontal="left" vertical="top" wrapText="1"/>
      <protection hidden="1"/>
    </xf>
    <xf numFmtId="49" fontId="6" fillId="32" borderId="39" xfId="0" applyNumberFormat="1" applyFont="1" applyFill="1" applyBorder="1" applyAlignment="1" applyProtection="1">
      <alignment horizontal="right" vertical="top"/>
      <protection hidden="1"/>
    </xf>
    <xf numFmtId="2" fontId="6" fillId="32" borderId="34" xfId="0" applyNumberFormat="1" applyFont="1" applyFill="1" applyBorder="1" applyAlignment="1" applyProtection="1">
      <alignment horizontal="right" wrapText="1"/>
      <protection hidden="1"/>
    </xf>
    <xf numFmtId="2" fontId="6" fillId="32" borderId="22" xfId="0" applyNumberFormat="1" applyFont="1" applyFill="1" applyBorder="1" applyAlignment="1" applyProtection="1">
      <alignment horizontal="right" wrapText="1"/>
      <protection hidden="1"/>
    </xf>
    <xf numFmtId="188" fontId="13" fillId="32" borderId="0" xfId="0" applyNumberFormat="1" applyFont="1" applyFill="1" applyBorder="1" applyAlignment="1" applyProtection="1">
      <alignment horizontal="right" wrapText="1"/>
      <protection hidden="1"/>
    </xf>
    <xf numFmtId="189" fontId="6" fillId="32" borderId="40" xfId="0" applyNumberFormat="1" applyFont="1" applyFill="1" applyBorder="1" applyAlignment="1" applyProtection="1">
      <alignment horizontal="right" vertical="top" wrapText="1"/>
      <protection hidden="1"/>
    </xf>
    <xf numFmtId="0" fontId="6" fillId="32" borderId="16" xfId="0" applyFont="1" applyFill="1" applyBorder="1" applyAlignment="1" applyProtection="1">
      <alignment horizontal="left" vertical="top" wrapText="1"/>
      <protection hidden="1"/>
    </xf>
    <xf numFmtId="2" fontId="6" fillId="32" borderId="41" xfId="0" applyNumberFormat="1" applyFont="1" applyFill="1" applyBorder="1" applyAlignment="1" applyProtection="1">
      <alignment horizontal="right" wrapText="1"/>
      <protection hidden="1"/>
    </xf>
    <xf numFmtId="2" fontId="6" fillId="32" borderId="16" xfId="0" applyNumberFormat="1" applyFont="1" applyFill="1" applyBorder="1" applyAlignment="1" applyProtection="1">
      <alignment horizontal="right" wrapText="1"/>
      <protection hidden="1"/>
    </xf>
    <xf numFmtId="188" fontId="14" fillId="32" borderId="0" xfId="0" applyNumberFormat="1" applyFont="1" applyFill="1" applyBorder="1" applyAlignment="1" applyProtection="1">
      <alignment horizontal="right" wrapText="1"/>
      <protection hidden="1"/>
    </xf>
    <xf numFmtId="2" fontId="6" fillId="32" borderId="41" xfId="0" applyNumberFormat="1" applyFont="1" applyFill="1" applyBorder="1" applyAlignment="1" applyProtection="1">
      <alignment horizontal="right"/>
      <protection hidden="1"/>
    </xf>
    <xf numFmtId="2" fontId="6" fillId="32" borderId="16" xfId="0" applyNumberFormat="1" applyFont="1" applyFill="1" applyBorder="1" applyAlignment="1" applyProtection="1">
      <alignment horizontal="right"/>
      <protection hidden="1"/>
    </xf>
    <xf numFmtId="0" fontId="6" fillId="32" borderId="42" xfId="0" applyFont="1" applyFill="1" applyBorder="1" applyAlignment="1" applyProtection="1">
      <alignment horizontal="left" vertical="top" wrapText="1"/>
      <protection hidden="1"/>
    </xf>
    <xf numFmtId="0" fontId="6" fillId="32" borderId="22" xfId="0" applyFont="1" applyFill="1" applyBorder="1" applyAlignment="1" applyProtection="1">
      <alignment horizontal="left" vertical="center" wrapText="1"/>
      <protection hidden="1"/>
    </xf>
    <xf numFmtId="49" fontId="6" fillId="32" borderId="15" xfId="0" applyNumberFormat="1" applyFont="1" applyFill="1" applyBorder="1" applyAlignment="1" applyProtection="1">
      <alignment horizontal="right" vertical="top"/>
      <protection hidden="1"/>
    </xf>
    <xf numFmtId="0" fontId="6" fillId="32" borderId="43" xfId="0" applyFont="1" applyFill="1" applyBorder="1" applyAlignment="1" applyProtection="1">
      <alignment horizontal="left" vertical="top" wrapText="1"/>
      <protection hidden="1"/>
    </xf>
    <xf numFmtId="188" fontId="6" fillId="32" borderId="16" xfId="0" applyNumberFormat="1" applyFont="1" applyFill="1" applyBorder="1" applyAlignment="1" applyProtection="1">
      <alignment horizontal="right"/>
      <protection hidden="1"/>
    </xf>
    <xf numFmtId="0" fontId="6" fillId="32" borderId="19" xfId="0" applyFont="1" applyFill="1" applyBorder="1" applyAlignment="1" applyProtection="1">
      <alignment horizontal="left" vertical="top" wrapText="1"/>
      <protection hidden="1"/>
    </xf>
    <xf numFmtId="2" fontId="6" fillId="32" borderId="0" xfId="0" applyNumberFormat="1" applyFont="1" applyFill="1" applyBorder="1" applyAlignment="1" applyProtection="1">
      <alignment horizontal="right"/>
      <protection hidden="1"/>
    </xf>
    <xf numFmtId="0" fontId="15" fillId="32" borderId="22" xfId="0" applyFont="1" applyFill="1" applyBorder="1" applyAlignment="1">
      <alignment/>
    </xf>
    <xf numFmtId="2" fontId="15" fillId="32" borderId="22" xfId="0" applyNumberFormat="1" applyFont="1" applyFill="1" applyBorder="1" applyAlignment="1">
      <alignment/>
    </xf>
    <xf numFmtId="188" fontId="16" fillId="32" borderId="0" xfId="0" applyNumberFormat="1" applyFont="1" applyFill="1" applyBorder="1" applyAlignment="1" applyProtection="1">
      <alignment horizontal="right"/>
      <protection hidden="1"/>
    </xf>
    <xf numFmtId="189" fontId="11" fillId="33" borderId="44" xfId="0" applyNumberFormat="1" applyFont="1" applyFill="1" applyBorder="1" applyAlignment="1" applyProtection="1">
      <alignment horizontal="right" vertical="center" wrapText="1"/>
      <protection hidden="1"/>
    </xf>
    <xf numFmtId="49" fontId="11" fillId="33" borderId="27" xfId="0" applyNumberFormat="1" applyFont="1" applyFill="1" applyBorder="1" applyAlignment="1" applyProtection="1">
      <alignment horizontal="center" vertical="center" wrapText="1"/>
      <protection hidden="1"/>
    </xf>
    <xf numFmtId="2" fontId="11" fillId="33" borderId="27" xfId="0" applyNumberFormat="1" applyFont="1" applyFill="1" applyBorder="1" applyAlignment="1" applyProtection="1">
      <alignment horizontal="right" vertical="center"/>
      <protection hidden="1"/>
    </xf>
    <xf numFmtId="188" fontId="11" fillId="33" borderId="27" xfId="0" applyNumberFormat="1" applyFont="1" applyFill="1" applyBorder="1" applyAlignment="1" applyProtection="1">
      <alignment horizontal="right" vertical="center"/>
      <protection hidden="1"/>
    </xf>
    <xf numFmtId="188" fontId="11" fillId="33" borderId="28" xfId="0" applyNumberFormat="1" applyFont="1" applyFill="1" applyBorder="1" applyAlignment="1" applyProtection="1">
      <alignment horizontal="right" vertical="center"/>
      <protection hidden="1"/>
    </xf>
    <xf numFmtId="49" fontId="6" fillId="32" borderId="36" xfId="0" applyNumberFormat="1" applyFont="1" applyFill="1" applyBorder="1" applyAlignment="1" applyProtection="1">
      <alignment horizontal="right" vertical="center"/>
      <protection hidden="1"/>
    </xf>
    <xf numFmtId="49" fontId="11" fillId="33" borderId="22" xfId="0" applyNumberFormat="1" applyFont="1" applyFill="1" applyBorder="1" applyAlignment="1" applyProtection="1">
      <alignment horizontal="center" vertical="center" wrapText="1"/>
      <protection hidden="1"/>
    </xf>
    <xf numFmtId="2" fontId="11" fillId="33" borderId="22" xfId="0" applyNumberFormat="1" applyFont="1" applyFill="1" applyBorder="1" applyAlignment="1">
      <alignment vertical="center"/>
    </xf>
    <xf numFmtId="188" fontId="9" fillId="0" borderId="0" xfId="0" applyNumberFormat="1" applyFont="1" applyAlignment="1">
      <alignment vertical="center"/>
    </xf>
    <xf numFmtId="189" fontId="6" fillId="0" borderId="36" xfId="0" applyNumberFormat="1" applyFont="1" applyFill="1" applyBorder="1" applyAlignment="1" applyProtection="1">
      <alignment horizontal="right" vertical="top" wrapText="1"/>
      <protection hidden="1"/>
    </xf>
    <xf numFmtId="10" fontId="6" fillId="0" borderId="19" xfId="0" applyNumberFormat="1" applyFont="1" applyFill="1" applyBorder="1" applyAlignment="1" applyProtection="1">
      <alignment horizontal="left" vertical="top" wrapText="1"/>
      <protection hidden="1"/>
    </xf>
    <xf numFmtId="2" fontId="6" fillId="0" borderId="31" xfId="0" applyNumberFormat="1" applyFont="1" applyFill="1" applyBorder="1" applyAlignment="1" applyProtection="1">
      <alignment horizontal="right" wrapText="1"/>
      <protection hidden="1"/>
    </xf>
    <xf numFmtId="188" fontId="6" fillId="0" borderId="31" xfId="0" applyNumberFormat="1" applyFont="1" applyFill="1" applyBorder="1" applyAlignment="1" applyProtection="1">
      <alignment horizontal="right" wrapText="1"/>
      <protection hidden="1"/>
    </xf>
    <xf numFmtId="2" fontId="6" fillId="0" borderId="19" xfId="0" applyNumberFormat="1" applyFont="1" applyFill="1" applyBorder="1" applyAlignment="1" applyProtection="1">
      <alignment horizontal="right" wrapText="1"/>
      <protection hidden="1"/>
    </xf>
    <xf numFmtId="188" fontId="6" fillId="0" borderId="19" xfId="0" applyNumberFormat="1" applyFont="1" applyFill="1" applyBorder="1" applyAlignment="1" applyProtection="1">
      <alignment horizontal="right" wrapText="1"/>
      <protection hidden="1"/>
    </xf>
    <xf numFmtId="188" fontId="6" fillId="0" borderId="33" xfId="0" applyNumberFormat="1" applyFont="1" applyFill="1" applyBorder="1" applyAlignment="1" applyProtection="1">
      <alignment horizontal="right" wrapText="1"/>
      <protection hidden="1"/>
    </xf>
    <xf numFmtId="2" fontId="17" fillId="0" borderId="31" xfId="0" applyNumberFormat="1" applyFont="1" applyFill="1" applyBorder="1" applyAlignment="1" applyProtection="1">
      <alignment horizontal="right" wrapText="1"/>
      <protection hidden="1"/>
    </xf>
    <xf numFmtId="188" fontId="17" fillId="0" borderId="31" xfId="0" applyNumberFormat="1" applyFont="1" applyFill="1" applyBorder="1" applyAlignment="1" applyProtection="1">
      <alignment horizontal="right" wrapText="1"/>
      <protection hidden="1"/>
    </xf>
    <xf numFmtId="2" fontId="17" fillId="0" borderId="19" xfId="0" applyNumberFormat="1" applyFont="1" applyFill="1" applyBorder="1" applyAlignment="1" applyProtection="1">
      <alignment horizontal="right" wrapText="1"/>
      <protection hidden="1"/>
    </xf>
    <xf numFmtId="188" fontId="17" fillId="0" borderId="19" xfId="0" applyNumberFormat="1" applyFont="1" applyFill="1" applyBorder="1" applyAlignment="1" applyProtection="1">
      <alignment horizontal="right" wrapText="1"/>
      <protection hidden="1"/>
    </xf>
    <xf numFmtId="188" fontId="3" fillId="0" borderId="0" xfId="0" applyNumberFormat="1" applyFont="1" applyAlignment="1">
      <alignment/>
    </xf>
    <xf numFmtId="189" fontId="11" fillId="33" borderId="45" xfId="0" applyNumberFormat="1" applyFont="1" applyFill="1" applyBorder="1" applyAlignment="1" applyProtection="1">
      <alignment horizontal="right" vertical="center"/>
      <protection hidden="1"/>
    </xf>
    <xf numFmtId="2" fontId="11" fillId="33" borderId="14" xfId="0" applyNumberFormat="1" applyFont="1" applyFill="1" applyBorder="1" applyAlignment="1" applyProtection="1">
      <alignment horizontal="right" vertical="center"/>
      <protection hidden="1"/>
    </xf>
    <xf numFmtId="188" fontId="11" fillId="33" borderId="14" xfId="0" applyNumberFormat="1" applyFont="1" applyFill="1" applyBorder="1" applyAlignment="1" applyProtection="1">
      <alignment horizontal="right" vertical="center"/>
      <protection hidden="1"/>
    </xf>
    <xf numFmtId="2" fontId="11" fillId="33" borderId="14" xfId="0" applyNumberFormat="1" applyFont="1" applyFill="1" applyBorder="1" applyAlignment="1" applyProtection="1">
      <alignment horizontal="right" vertical="center" shrinkToFit="1"/>
      <protection hidden="1"/>
    </xf>
    <xf numFmtId="188" fontId="11" fillId="33" borderId="13" xfId="0" applyNumberFormat="1" applyFont="1" applyFill="1" applyBorder="1" applyAlignment="1" applyProtection="1">
      <alignment horizontal="right" vertical="center"/>
      <protection hidden="1"/>
    </xf>
    <xf numFmtId="189" fontId="6" fillId="32" borderId="45" xfId="0" applyNumberFormat="1" applyFont="1" applyFill="1" applyBorder="1" applyAlignment="1" applyProtection="1">
      <alignment horizontal="right" vertical="center" wrapText="1"/>
      <protection hidden="1"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2" fontId="6" fillId="32" borderId="14" xfId="0" applyNumberFormat="1" applyFont="1" applyFill="1" applyBorder="1" applyAlignment="1" applyProtection="1">
      <alignment vertical="center" wrapText="1"/>
      <protection hidden="1"/>
    </xf>
    <xf numFmtId="188" fontId="6" fillId="32" borderId="11" xfId="0" applyNumberFormat="1" applyFont="1" applyFill="1" applyBorder="1" applyAlignment="1" applyProtection="1">
      <alignment vertical="center" wrapText="1"/>
      <protection hidden="1"/>
    </xf>
    <xf numFmtId="2" fontId="6" fillId="32" borderId="11" xfId="0" applyNumberFormat="1" applyFont="1" applyFill="1" applyBorder="1" applyAlignment="1" applyProtection="1">
      <alignment vertical="center" wrapText="1"/>
      <protection hidden="1"/>
    </xf>
    <xf numFmtId="188" fontId="11" fillId="32" borderId="13" xfId="54" applyNumberFormat="1" applyFont="1" applyFill="1" applyBorder="1" applyAlignment="1">
      <alignment vertical="center" wrapText="1"/>
      <protection/>
    </xf>
    <xf numFmtId="188" fontId="7" fillId="32" borderId="0" xfId="0" applyNumberFormat="1" applyFont="1" applyFill="1" applyAlignment="1">
      <alignment vertical="center"/>
    </xf>
    <xf numFmtId="0" fontId="6" fillId="32" borderId="29" xfId="0" applyFont="1" applyFill="1" applyBorder="1" applyAlignment="1" applyProtection="1">
      <alignment horizontal="left" vertical="top" wrapText="1"/>
      <protection hidden="1"/>
    </xf>
    <xf numFmtId="2" fontId="6" fillId="32" borderId="30" xfId="0" applyNumberFormat="1" applyFont="1" applyFill="1" applyBorder="1" applyAlignment="1" applyProtection="1">
      <alignment horizontal="right"/>
      <protection hidden="1"/>
    </xf>
    <xf numFmtId="188" fontId="6" fillId="32" borderId="30" xfId="0" applyNumberFormat="1" applyFont="1" applyFill="1" applyBorder="1" applyAlignment="1" applyProtection="1">
      <alignment horizontal="right"/>
      <protection hidden="1"/>
    </xf>
    <xf numFmtId="2" fontId="6" fillId="32" borderId="29" xfId="0" applyNumberFormat="1" applyFont="1" applyFill="1" applyBorder="1" applyAlignment="1" applyProtection="1">
      <alignment horizontal="right"/>
      <protection hidden="1"/>
    </xf>
    <xf numFmtId="188" fontId="6" fillId="32" borderId="29" xfId="0" applyNumberFormat="1" applyFont="1" applyFill="1" applyBorder="1" applyAlignment="1" applyProtection="1">
      <alignment horizontal="right"/>
      <protection hidden="1"/>
    </xf>
    <xf numFmtId="188" fontId="6" fillId="32" borderId="46" xfId="0" applyNumberFormat="1" applyFont="1" applyFill="1" applyBorder="1" applyAlignment="1" applyProtection="1">
      <alignment horizontal="right"/>
      <protection hidden="1"/>
    </xf>
    <xf numFmtId="0" fontId="6" fillId="32" borderId="47" xfId="0" applyFont="1" applyFill="1" applyBorder="1" applyAlignment="1" applyProtection="1">
      <alignment horizontal="left" wrapText="1"/>
      <protection hidden="1"/>
    </xf>
    <xf numFmtId="2" fontId="6" fillId="32" borderId="48" xfId="0" applyNumberFormat="1" applyFont="1" applyFill="1" applyBorder="1" applyAlignment="1" applyProtection="1">
      <alignment horizontal="right"/>
      <protection hidden="1"/>
    </xf>
    <xf numFmtId="188" fontId="6" fillId="32" borderId="48" xfId="0" applyNumberFormat="1" applyFont="1" applyFill="1" applyBorder="1" applyAlignment="1" applyProtection="1">
      <alignment horizontal="right"/>
      <protection hidden="1"/>
    </xf>
    <xf numFmtId="2" fontId="6" fillId="32" borderId="47" xfId="0" applyNumberFormat="1" applyFont="1" applyFill="1" applyBorder="1" applyAlignment="1" applyProtection="1">
      <alignment horizontal="right"/>
      <protection hidden="1"/>
    </xf>
    <xf numFmtId="188" fontId="6" fillId="32" borderId="47" xfId="0" applyNumberFormat="1" applyFont="1" applyFill="1" applyBorder="1" applyAlignment="1" applyProtection="1">
      <alignment horizontal="right"/>
      <protection hidden="1"/>
    </xf>
    <xf numFmtId="188" fontId="6" fillId="32" borderId="49" xfId="0" applyNumberFormat="1" applyFont="1" applyFill="1" applyBorder="1" applyAlignment="1" applyProtection="1">
      <alignment horizontal="right"/>
      <protection hidden="1"/>
    </xf>
    <xf numFmtId="188" fontId="13" fillId="32" borderId="0" xfId="0" applyNumberFormat="1" applyFont="1" applyFill="1" applyBorder="1" applyAlignment="1" applyProtection="1">
      <alignment horizontal="right"/>
      <protection hidden="1"/>
    </xf>
    <xf numFmtId="189" fontId="11" fillId="32" borderId="45" xfId="0" applyNumberFormat="1" applyFont="1" applyFill="1" applyBorder="1" applyAlignment="1" applyProtection="1">
      <alignment horizontal="right" vertical="center" wrapText="1"/>
      <protection hidden="1"/>
    </xf>
    <xf numFmtId="49" fontId="11" fillId="32" borderId="11" xfId="0" applyNumberFormat="1" applyFont="1" applyFill="1" applyBorder="1" applyAlignment="1" applyProtection="1">
      <alignment horizontal="center" vertical="center" wrapText="1"/>
      <protection hidden="1"/>
    </xf>
    <xf numFmtId="2" fontId="11" fillId="32" borderId="14" xfId="0" applyNumberFormat="1" applyFont="1" applyFill="1" applyBorder="1" applyAlignment="1" applyProtection="1">
      <alignment horizontal="right" vertical="center"/>
      <protection hidden="1"/>
    </xf>
    <xf numFmtId="188" fontId="11" fillId="32" borderId="14" xfId="0" applyNumberFormat="1" applyFont="1" applyFill="1" applyBorder="1" applyAlignment="1" applyProtection="1">
      <alignment horizontal="right" vertical="center"/>
      <protection hidden="1"/>
    </xf>
    <xf numFmtId="188" fontId="11" fillId="32" borderId="11" xfId="0" applyNumberFormat="1" applyFont="1" applyFill="1" applyBorder="1" applyAlignment="1" applyProtection="1">
      <alignment horizontal="right" vertical="center" wrapText="1"/>
      <protection hidden="1"/>
    </xf>
    <xf numFmtId="188" fontId="11" fillId="32" borderId="13" xfId="0" applyNumberFormat="1" applyFont="1" applyFill="1" applyBorder="1" applyAlignment="1" applyProtection="1">
      <alignment horizontal="right" vertical="center" wrapText="1"/>
      <protection hidden="1"/>
    </xf>
    <xf numFmtId="188" fontId="13" fillId="32" borderId="0" xfId="0" applyNumberFormat="1" applyFont="1" applyFill="1" applyBorder="1" applyAlignment="1" applyProtection="1">
      <alignment horizontal="right" vertical="center"/>
      <protection hidden="1"/>
    </xf>
    <xf numFmtId="0" fontId="11" fillId="32" borderId="11" xfId="0" applyFont="1" applyFill="1" applyBorder="1" applyAlignment="1" applyProtection="1">
      <alignment horizontal="center" vertical="center" wrapText="1"/>
      <protection/>
    </xf>
    <xf numFmtId="2" fontId="11" fillId="32" borderId="14" xfId="0" applyNumberFormat="1" applyFont="1" applyFill="1" applyBorder="1" applyAlignment="1" applyProtection="1">
      <alignment horizontal="right" vertical="center" wrapText="1"/>
      <protection hidden="1"/>
    </xf>
    <xf numFmtId="188" fontId="11" fillId="32" borderId="14" xfId="0" applyNumberFormat="1" applyFont="1" applyFill="1" applyBorder="1" applyAlignment="1" applyProtection="1">
      <alignment horizontal="right" vertical="center" wrapText="1"/>
      <protection hidden="1"/>
    </xf>
    <xf numFmtId="2" fontId="11" fillId="32" borderId="11" xfId="0" applyNumberFormat="1" applyFont="1" applyFill="1" applyBorder="1" applyAlignment="1" applyProtection="1">
      <alignment horizontal="right" vertical="center" wrapText="1"/>
      <protection hidden="1"/>
    </xf>
    <xf numFmtId="49" fontId="6" fillId="32" borderId="15" xfId="0" applyNumberFormat="1" applyFont="1" applyFill="1" applyBorder="1" applyAlignment="1" applyProtection="1">
      <alignment horizontal="right" vertical="top"/>
      <protection/>
    </xf>
    <xf numFmtId="0" fontId="6" fillId="32" borderId="16" xfId="0" applyFont="1" applyFill="1" applyBorder="1" applyAlignment="1" applyProtection="1">
      <alignment horizontal="left" vertical="top" wrapText="1"/>
      <protection/>
    </xf>
    <xf numFmtId="2" fontId="6" fillId="32" borderId="16" xfId="0" applyNumberFormat="1" applyFont="1" applyFill="1" applyBorder="1" applyAlignment="1">
      <alignment horizontal="right" wrapText="1" shrinkToFit="1"/>
    </xf>
    <xf numFmtId="188" fontId="6" fillId="32" borderId="50" xfId="0" applyNumberFormat="1" applyFont="1" applyFill="1" applyBorder="1" applyAlignment="1">
      <alignment horizontal="right"/>
    </xf>
    <xf numFmtId="2" fontId="6" fillId="32" borderId="16" xfId="0" applyNumberFormat="1" applyFont="1" applyFill="1" applyBorder="1" applyAlignment="1">
      <alignment horizontal="right"/>
    </xf>
    <xf numFmtId="188" fontId="6" fillId="32" borderId="16" xfId="0" applyNumberFormat="1" applyFont="1" applyFill="1" applyBorder="1" applyAlignment="1">
      <alignment horizontal="right" wrapText="1" shrinkToFit="1"/>
    </xf>
    <xf numFmtId="188" fontId="6" fillId="32" borderId="51" xfId="0" applyNumberFormat="1" applyFont="1" applyFill="1" applyBorder="1" applyAlignment="1">
      <alignment horizontal="right" wrapText="1" shrinkToFit="1"/>
    </xf>
    <xf numFmtId="49" fontId="6" fillId="32" borderId="18" xfId="0" applyNumberFormat="1" applyFont="1" applyFill="1" applyBorder="1" applyAlignment="1" applyProtection="1">
      <alignment horizontal="right" vertical="top"/>
      <protection/>
    </xf>
    <xf numFmtId="0" fontId="6" fillId="32" borderId="19" xfId="0" applyFont="1" applyFill="1" applyBorder="1" applyAlignment="1" applyProtection="1">
      <alignment horizontal="left" vertical="top" wrapText="1"/>
      <protection/>
    </xf>
    <xf numFmtId="2" fontId="6" fillId="32" borderId="19" xfId="0" applyNumberFormat="1" applyFont="1" applyFill="1" applyBorder="1" applyAlignment="1">
      <alignment horizontal="right" wrapText="1" shrinkToFit="1"/>
    </xf>
    <xf numFmtId="188" fontId="6" fillId="32" borderId="0" xfId="0" applyNumberFormat="1" applyFont="1" applyFill="1" applyBorder="1" applyAlignment="1">
      <alignment horizontal="right"/>
    </xf>
    <xf numFmtId="2" fontId="6" fillId="32" borderId="19" xfId="0" applyNumberFormat="1" applyFont="1" applyFill="1" applyBorder="1" applyAlignment="1">
      <alignment horizontal="right"/>
    </xf>
    <xf numFmtId="188" fontId="6" fillId="32" borderId="19" xfId="0" applyNumberFormat="1" applyFont="1" applyFill="1" applyBorder="1" applyAlignment="1">
      <alignment horizontal="right" wrapText="1" shrinkToFit="1"/>
    </xf>
    <xf numFmtId="188" fontId="6" fillId="32" borderId="20" xfId="0" applyNumberFormat="1" applyFont="1" applyFill="1" applyBorder="1" applyAlignment="1">
      <alignment horizontal="right" wrapText="1" shrinkToFit="1"/>
    </xf>
    <xf numFmtId="188" fontId="16" fillId="32" borderId="0" xfId="0" applyNumberFormat="1" applyFont="1" applyFill="1" applyBorder="1" applyAlignment="1" applyProtection="1">
      <alignment horizontal="right" wrapText="1"/>
      <protection hidden="1"/>
    </xf>
    <xf numFmtId="2" fontId="6" fillId="32" borderId="32" xfId="0" applyNumberFormat="1" applyFont="1" applyFill="1" applyBorder="1" applyAlignment="1">
      <alignment horizontal="right" wrapText="1" shrinkToFit="1"/>
    </xf>
    <xf numFmtId="188" fontId="6" fillId="32" borderId="32" xfId="0" applyNumberFormat="1" applyFont="1" applyFill="1" applyBorder="1" applyAlignment="1">
      <alignment horizontal="right" wrapText="1" shrinkToFit="1"/>
    </xf>
    <xf numFmtId="188" fontId="6" fillId="32" borderId="52" xfId="0" applyNumberFormat="1" applyFont="1" applyFill="1" applyBorder="1" applyAlignment="1">
      <alignment horizontal="right" wrapText="1" shrinkToFit="1"/>
    </xf>
    <xf numFmtId="0" fontId="11" fillId="32" borderId="11" xfId="0" applyFont="1" applyFill="1" applyBorder="1" applyAlignment="1" applyProtection="1">
      <alignment horizontal="center" vertical="center" wrapText="1"/>
      <protection hidden="1"/>
    </xf>
    <xf numFmtId="188" fontId="3" fillId="0" borderId="0" xfId="0" applyNumberFormat="1" applyFont="1" applyAlignment="1">
      <alignment/>
    </xf>
    <xf numFmtId="188" fontId="3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0" fontId="59" fillId="0" borderId="22" xfId="53" applyFont="1" applyBorder="1" applyAlignment="1">
      <alignment vertical="justify"/>
      <protection/>
    </xf>
    <xf numFmtId="188" fontId="11" fillId="33" borderId="27" xfId="0" applyNumberFormat="1" applyFont="1" applyFill="1" applyBorder="1" applyAlignment="1" applyProtection="1">
      <alignment vertical="center" wrapText="1"/>
      <protection/>
    </xf>
    <xf numFmtId="188" fontId="11" fillId="33" borderId="28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21" fillId="0" borderId="4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3" fillId="32" borderId="22" xfId="0" applyNumberFormat="1" applyFont="1" applyFill="1" applyBorder="1" applyAlignment="1" applyProtection="1">
      <alignment horizontal="right" vertical="top"/>
      <protection hidden="1"/>
    </xf>
    <xf numFmtId="0" fontId="23" fillId="32" borderId="19" xfId="0" applyFont="1" applyFill="1" applyBorder="1" applyAlignment="1" applyProtection="1">
      <alignment horizontal="left" vertical="top" wrapText="1"/>
      <protection hidden="1"/>
    </xf>
    <xf numFmtId="188" fontId="23" fillId="32" borderId="31" xfId="0" applyNumberFormat="1" applyFont="1" applyFill="1" applyBorder="1" applyAlignment="1" applyProtection="1">
      <alignment horizontal="right"/>
      <protection hidden="1"/>
    </xf>
    <xf numFmtId="4" fontId="23" fillId="32" borderId="19" xfId="0" applyNumberFormat="1" applyFont="1" applyFill="1" applyBorder="1" applyAlignment="1" applyProtection="1">
      <alignment horizontal="right"/>
      <protection hidden="1"/>
    </xf>
    <xf numFmtId="188" fontId="23" fillId="32" borderId="33" xfId="0" applyNumberFormat="1" applyFont="1" applyFill="1" applyBorder="1" applyAlignment="1" applyProtection="1">
      <alignment horizontal="right"/>
      <protection hidden="1"/>
    </xf>
    <xf numFmtId="49" fontId="23" fillId="32" borderId="22" xfId="0" applyNumberFormat="1" applyFont="1" applyFill="1" applyBorder="1" applyAlignment="1" applyProtection="1">
      <alignment horizontal="right" vertical="center"/>
      <protection hidden="1"/>
    </xf>
    <xf numFmtId="10" fontId="23" fillId="32" borderId="22" xfId="0" applyNumberFormat="1" applyFont="1" applyFill="1" applyBorder="1" applyAlignment="1" applyProtection="1">
      <alignment horizontal="left" wrapText="1"/>
      <protection hidden="1"/>
    </xf>
    <xf numFmtId="188" fontId="23" fillId="32" borderId="22" xfId="0" applyNumberFormat="1" applyFont="1" applyFill="1" applyBorder="1" applyAlignment="1" applyProtection="1">
      <alignment horizontal="right" wrapText="1"/>
      <protection hidden="1"/>
    </xf>
    <xf numFmtId="189" fontId="22" fillId="32" borderId="45" xfId="0" applyNumberFormat="1" applyFont="1" applyFill="1" applyBorder="1" applyAlignment="1" applyProtection="1">
      <alignment horizontal="right" vertical="center" wrapText="1"/>
      <protection hidden="1"/>
    </xf>
    <xf numFmtId="189" fontId="23" fillId="32" borderId="36" xfId="0" applyNumberFormat="1" applyFont="1" applyFill="1" applyBorder="1" applyAlignment="1" applyProtection="1">
      <alignment horizontal="right" vertical="top"/>
      <protection hidden="1"/>
    </xf>
    <xf numFmtId="49" fontId="22" fillId="32" borderId="11" xfId="0" applyNumberFormat="1" applyFont="1" applyFill="1" applyBorder="1" applyAlignment="1" applyProtection="1">
      <alignment horizontal="center" vertical="center" wrapText="1"/>
      <protection hidden="1"/>
    </xf>
    <xf numFmtId="188" fontId="22" fillId="32" borderId="14" xfId="0" applyNumberFormat="1" applyFont="1" applyFill="1" applyBorder="1" applyAlignment="1" applyProtection="1">
      <alignment horizontal="right" vertical="center"/>
      <protection hidden="1"/>
    </xf>
    <xf numFmtId="4" fontId="22" fillId="32" borderId="11" xfId="0" applyNumberFormat="1" applyFont="1" applyFill="1" applyBorder="1" applyAlignment="1" applyProtection="1">
      <alignment horizontal="right" vertical="center"/>
      <protection hidden="1"/>
    </xf>
    <xf numFmtId="188" fontId="22" fillId="32" borderId="13" xfId="0" applyNumberFormat="1" applyFont="1" applyFill="1" applyBorder="1" applyAlignment="1" applyProtection="1">
      <alignment horizontal="right" vertical="center" wrapText="1"/>
      <protection hidden="1"/>
    </xf>
    <xf numFmtId="188" fontId="11" fillId="32" borderId="24" xfId="0" applyNumberFormat="1" applyFont="1" applyFill="1" applyBorder="1" applyAlignment="1" applyProtection="1">
      <alignment horizontal="right" vertical="center" wrapText="1"/>
      <protection hidden="1"/>
    </xf>
    <xf numFmtId="188" fontId="11" fillId="32" borderId="53" xfId="0" applyNumberFormat="1" applyFont="1" applyFill="1" applyBorder="1" applyAlignment="1" applyProtection="1">
      <alignment horizontal="right" vertical="center" wrapText="1"/>
      <protection hidden="1"/>
    </xf>
    <xf numFmtId="188" fontId="6" fillId="32" borderId="32" xfId="0" applyNumberFormat="1" applyFont="1" applyFill="1" applyBorder="1" applyAlignment="1">
      <alignment horizontal="right"/>
    </xf>
    <xf numFmtId="2" fontId="6" fillId="32" borderId="32" xfId="0" applyNumberFormat="1" applyFont="1" applyFill="1" applyBorder="1" applyAlignment="1">
      <alignment horizontal="right"/>
    </xf>
    <xf numFmtId="188" fontId="6" fillId="0" borderId="32" xfId="0" applyNumberFormat="1" applyFont="1" applyBorder="1" applyAlignment="1">
      <alignment/>
    </xf>
    <xf numFmtId="189" fontId="22" fillId="36" borderId="45" xfId="0" applyNumberFormat="1" applyFont="1" applyFill="1" applyBorder="1" applyAlignment="1" applyProtection="1">
      <alignment horizontal="left" vertical="center" wrapText="1"/>
      <protection hidden="1"/>
    </xf>
    <xf numFmtId="0" fontId="11" fillId="36" borderId="11" xfId="0" applyFont="1" applyFill="1" applyBorder="1" applyAlignment="1" applyProtection="1">
      <alignment horizontal="left" vertical="center" wrapText="1"/>
      <protection/>
    </xf>
    <xf numFmtId="188" fontId="22" fillId="36" borderId="14" xfId="0" applyNumberFormat="1" applyFont="1" applyFill="1" applyBorder="1" applyAlignment="1" applyProtection="1">
      <alignment horizontal="left" vertical="center" wrapText="1"/>
      <protection hidden="1"/>
    </xf>
    <xf numFmtId="188" fontId="22" fillId="36" borderId="11" xfId="0" applyNumberFormat="1" applyFont="1" applyFill="1" applyBorder="1" applyAlignment="1" applyProtection="1">
      <alignment horizontal="left" vertical="center" wrapText="1"/>
      <protection hidden="1"/>
    </xf>
    <xf numFmtId="188" fontId="22" fillId="36" borderId="12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Alignment="1">
      <alignment/>
    </xf>
    <xf numFmtId="0" fontId="11" fillId="0" borderId="0" xfId="0" applyFont="1" applyAlignment="1">
      <alignment/>
    </xf>
    <xf numFmtId="188" fontId="6" fillId="0" borderId="35" xfId="0" applyNumberFormat="1" applyFont="1" applyFill="1" applyBorder="1" applyAlignment="1">
      <alignment horizontal="right" wrapText="1" shrinkToFit="1"/>
    </xf>
    <xf numFmtId="0" fontId="59" fillId="0" borderId="21" xfId="53" applyFont="1" applyBorder="1" applyAlignment="1">
      <alignment vertical="justify"/>
      <protection/>
    </xf>
    <xf numFmtId="0" fontId="59" fillId="0" borderId="21" xfId="53" applyFont="1" applyBorder="1">
      <alignment/>
      <protection/>
    </xf>
    <xf numFmtId="0" fontId="11" fillId="0" borderId="21" xfId="55" applyFont="1" applyBorder="1" applyAlignment="1">
      <alignment horizontal="center" vertical="center"/>
      <protection/>
    </xf>
    <xf numFmtId="188" fontId="6" fillId="34" borderId="35" xfId="0" applyNumberFormat="1" applyFont="1" applyFill="1" applyBorder="1" applyAlignment="1">
      <alignment horizontal="right" wrapText="1" shrinkToFit="1"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2" fontId="11" fillId="0" borderId="35" xfId="0" applyNumberFormat="1" applyFont="1" applyFill="1" applyBorder="1" applyAlignment="1">
      <alignment horizontal="right" wrapText="1" shrinkToFit="1"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188" fontId="6" fillId="0" borderId="33" xfId="0" applyNumberFormat="1" applyFont="1" applyFill="1" applyBorder="1" applyAlignment="1">
      <alignment horizontal="right" wrapText="1" shrinkToFit="1"/>
    </xf>
    <xf numFmtId="0" fontId="6" fillId="0" borderId="54" xfId="0" applyNumberFormat="1" applyFont="1" applyFill="1" applyBorder="1" applyAlignment="1" applyProtection="1">
      <alignment horizontal="center" vertical="center" wrapText="1"/>
      <protection/>
    </xf>
    <xf numFmtId="49" fontId="6" fillId="32" borderId="15" xfId="0" applyNumberFormat="1" applyFont="1" applyFill="1" applyBorder="1" applyAlignment="1" applyProtection="1">
      <alignment horizontal="right" vertical="center" wrapText="1"/>
      <protection/>
    </xf>
    <xf numFmtId="188" fontId="6" fillId="32" borderId="17" xfId="0" applyNumberFormat="1" applyFont="1" applyFill="1" applyBorder="1" applyAlignment="1" applyProtection="1">
      <alignment horizontal="right"/>
      <protection hidden="1"/>
    </xf>
    <xf numFmtId="49" fontId="6" fillId="32" borderId="21" xfId="0" applyNumberFormat="1" applyFont="1" applyFill="1" applyBorder="1" applyAlignment="1" applyProtection="1">
      <alignment horizontal="right" vertical="top"/>
      <protection hidden="1"/>
    </xf>
    <xf numFmtId="49" fontId="6" fillId="32" borderId="54" xfId="0" applyNumberFormat="1" applyFont="1" applyFill="1" applyBorder="1" applyAlignment="1" applyProtection="1">
      <alignment horizontal="right" vertical="center"/>
      <protection hidden="1"/>
    </xf>
    <xf numFmtId="49" fontId="6" fillId="32" borderId="21" xfId="0" applyNumberFormat="1" applyFont="1" applyFill="1" applyBorder="1" applyAlignment="1" applyProtection="1">
      <alignment horizontal="right" vertical="center"/>
      <protection hidden="1"/>
    </xf>
    <xf numFmtId="0" fontId="15" fillId="32" borderId="21" xfId="0" applyFont="1" applyFill="1" applyBorder="1" applyAlignment="1">
      <alignment/>
    </xf>
    <xf numFmtId="0" fontId="15" fillId="32" borderId="35" xfId="0" applyFont="1" applyFill="1" applyBorder="1" applyAlignment="1">
      <alignment/>
    </xf>
    <xf numFmtId="189" fontId="11" fillId="33" borderId="21" xfId="0" applyNumberFormat="1" applyFont="1" applyFill="1" applyBorder="1" applyAlignment="1" applyProtection="1">
      <alignment horizontal="right" vertical="center" wrapText="1"/>
      <protection hidden="1"/>
    </xf>
    <xf numFmtId="188" fontId="6" fillId="0" borderId="55" xfId="0" applyNumberFormat="1" applyFont="1" applyBorder="1" applyAlignment="1">
      <alignment/>
    </xf>
    <xf numFmtId="188" fontId="11" fillId="33" borderId="11" xfId="0" applyNumberFormat="1" applyFont="1" applyFill="1" applyBorder="1" applyAlignment="1" applyProtection="1">
      <alignment horizontal="right" vertical="center"/>
      <protection hidden="1"/>
    </xf>
    <xf numFmtId="49" fontId="11" fillId="36" borderId="54" xfId="0" applyNumberFormat="1" applyFont="1" applyFill="1" applyBorder="1" applyAlignment="1" applyProtection="1">
      <alignment horizontal="right" vertical="top"/>
      <protection/>
    </xf>
    <xf numFmtId="0" fontId="11" fillId="36" borderId="32" xfId="0" applyFont="1" applyFill="1" applyBorder="1" applyAlignment="1" applyProtection="1">
      <alignment horizontal="center" vertical="center" wrapText="1"/>
      <protection hidden="1"/>
    </xf>
    <xf numFmtId="2" fontId="11" fillId="36" borderId="32" xfId="0" applyNumberFormat="1" applyFont="1" applyFill="1" applyBorder="1" applyAlignment="1">
      <alignment horizontal="right" wrapText="1" shrinkToFit="1"/>
    </xf>
    <xf numFmtId="188" fontId="11" fillId="36" borderId="32" xfId="0" applyNumberFormat="1" applyFont="1" applyFill="1" applyBorder="1" applyAlignment="1">
      <alignment horizontal="right"/>
    </xf>
    <xf numFmtId="2" fontId="11" fillId="36" borderId="32" xfId="0" applyNumberFormat="1" applyFont="1" applyFill="1" applyBorder="1" applyAlignment="1">
      <alignment horizontal="right"/>
    </xf>
    <xf numFmtId="188" fontId="24" fillId="36" borderId="32" xfId="0" applyNumberFormat="1" applyFont="1" applyFill="1" applyBorder="1" applyAlignment="1">
      <alignment/>
    </xf>
    <xf numFmtId="0" fontId="24" fillId="36" borderId="55" xfId="0" applyFont="1" applyFill="1" applyBorder="1" applyAlignment="1">
      <alignment/>
    </xf>
    <xf numFmtId="192" fontId="11" fillId="0" borderId="56" xfId="0" applyNumberFormat="1" applyFont="1" applyBorder="1" applyAlignment="1">
      <alignment/>
    </xf>
    <xf numFmtId="192" fontId="11" fillId="0" borderId="12" xfId="0" applyNumberFormat="1" applyFont="1" applyBorder="1" applyAlignment="1">
      <alignment/>
    </xf>
    <xf numFmtId="0" fontId="22" fillId="0" borderId="23" xfId="0" applyFont="1" applyFill="1" applyBorder="1" applyAlignment="1" applyProtection="1">
      <alignment horizontal="right" vertical="center" wrapText="1"/>
      <protection locked="0"/>
    </xf>
    <xf numFmtId="0" fontId="22" fillId="0" borderId="25" xfId="0" applyFont="1" applyFill="1" applyBorder="1" applyAlignment="1" applyProtection="1">
      <alignment horizontal="center" vertical="center" wrapText="1"/>
      <protection locked="0"/>
    </xf>
    <xf numFmtId="188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3" xfId="0" applyFont="1" applyFill="1" applyBorder="1" applyAlignment="1" applyProtection="1">
      <alignment horizontal="center" vertical="center" wrapText="1"/>
      <protection locked="0"/>
    </xf>
    <xf numFmtId="0" fontId="22" fillId="4" borderId="22" xfId="0" applyNumberFormat="1" applyFont="1" applyFill="1" applyBorder="1" applyAlignment="1" applyProtection="1">
      <alignment horizontal="right" shrinkToFit="1"/>
      <protection/>
    </xf>
    <xf numFmtId="0" fontId="22" fillId="4" borderId="22" xfId="0" applyFont="1" applyFill="1" applyBorder="1" applyAlignment="1" applyProtection="1">
      <alignment horizontal="center" wrapText="1"/>
      <protection/>
    </xf>
    <xf numFmtId="188" fontId="22" fillId="4" borderId="22" xfId="0" applyNumberFormat="1" applyFont="1" applyFill="1" applyBorder="1" applyAlignment="1">
      <alignment horizontal="right" wrapText="1" shrinkToFit="1"/>
    </xf>
    <xf numFmtId="0" fontId="23" fillId="33" borderId="22" xfId="0" applyFont="1" applyFill="1" applyBorder="1" applyAlignment="1" applyProtection="1">
      <alignment horizontal="right" vertical="center" wrapText="1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hidden="1"/>
    </xf>
    <xf numFmtId="188" fontId="22" fillId="33" borderId="22" xfId="0" applyNumberFormat="1" applyFont="1" applyFill="1" applyBorder="1" applyAlignment="1" applyProtection="1">
      <alignment vertical="center" wrapText="1"/>
      <protection/>
    </xf>
    <xf numFmtId="189" fontId="22" fillId="33" borderId="22" xfId="0" applyNumberFormat="1" applyFont="1" applyFill="1" applyBorder="1" applyAlignment="1" applyProtection="1">
      <alignment horizontal="center" vertical="center"/>
      <protection hidden="1" locked="0"/>
    </xf>
    <xf numFmtId="0" fontId="22" fillId="33" borderId="22" xfId="0" applyFont="1" applyFill="1" applyBorder="1" applyAlignment="1" applyProtection="1">
      <alignment horizontal="center" vertical="center" wrapText="1"/>
      <protection hidden="1" locked="0"/>
    </xf>
    <xf numFmtId="188" fontId="22" fillId="33" borderId="22" xfId="0" applyNumberFormat="1" applyFont="1" applyFill="1" applyBorder="1" applyAlignment="1" applyProtection="1">
      <alignment vertical="center"/>
      <protection hidden="1"/>
    </xf>
    <xf numFmtId="188" fontId="22" fillId="33" borderId="22" xfId="0" applyNumberFormat="1" applyFont="1" applyFill="1" applyBorder="1" applyAlignment="1" applyProtection="1">
      <alignment horizontal="right" vertical="center"/>
      <protection hidden="1"/>
    </xf>
    <xf numFmtId="189" fontId="23" fillId="0" borderId="22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188" fontId="23" fillId="0" borderId="22" xfId="0" applyNumberFormat="1" applyFont="1" applyFill="1" applyBorder="1" applyAlignment="1" applyProtection="1">
      <alignment vertical="center" wrapText="1"/>
      <protection hidden="1"/>
    </xf>
    <xf numFmtId="0" fontId="23" fillId="32" borderId="22" xfId="0" applyFont="1" applyFill="1" applyBorder="1" applyAlignment="1" applyProtection="1">
      <alignment horizontal="left" vertical="top" wrapText="1"/>
      <protection hidden="1"/>
    </xf>
    <xf numFmtId="188" fontId="23" fillId="32" borderId="22" xfId="0" applyNumberFormat="1" applyFont="1" applyFill="1" applyBorder="1" applyAlignment="1" applyProtection="1">
      <alignment horizontal="right"/>
      <protection hidden="1"/>
    </xf>
    <xf numFmtId="4" fontId="23" fillId="32" borderId="22" xfId="0" applyNumberFormat="1" applyFont="1" applyFill="1" applyBorder="1" applyAlignment="1" applyProtection="1">
      <alignment horizontal="right"/>
      <protection hidden="1"/>
    </xf>
    <xf numFmtId="189" fontId="22" fillId="33" borderId="22" xfId="0" applyNumberFormat="1" applyFont="1" applyFill="1" applyBorder="1" applyAlignment="1" applyProtection="1">
      <alignment horizontal="right" vertical="center" wrapText="1"/>
      <protection hidden="1"/>
    </xf>
    <xf numFmtId="49" fontId="22" fillId="33" borderId="22" xfId="0" applyNumberFormat="1" applyFont="1" applyFill="1" applyBorder="1" applyAlignment="1" applyProtection="1">
      <alignment horizontal="center" vertical="center" wrapText="1"/>
      <protection hidden="1"/>
    </xf>
    <xf numFmtId="4" fontId="22" fillId="33" borderId="22" xfId="0" applyNumberFormat="1" applyFont="1" applyFill="1" applyBorder="1" applyAlignment="1" applyProtection="1">
      <alignment horizontal="right" vertical="center"/>
      <protection hidden="1"/>
    </xf>
    <xf numFmtId="188" fontId="22" fillId="33" borderId="22" xfId="0" applyNumberFormat="1" applyFont="1" applyFill="1" applyBorder="1" applyAlignment="1" applyProtection="1">
      <alignment horizontal="right" vertical="center" wrapText="1"/>
      <protection hidden="1"/>
    </xf>
    <xf numFmtId="189" fontId="23" fillId="33" borderId="22" xfId="0" applyNumberFormat="1" applyFont="1" applyFill="1" applyBorder="1" applyAlignment="1" applyProtection="1">
      <alignment horizontal="right" vertical="center"/>
      <protection hidden="1"/>
    </xf>
    <xf numFmtId="189" fontId="22" fillId="32" borderId="22" xfId="0" applyNumberFormat="1" applyFont="1" applyFill="1" applyBorder="1" applyAlignment="1" applyProtection="1">
      <alignment horizontal="right" vertical="center" wrapText="1"/>
      <protection hidden="1"/>
    </xf>
    <xf numFmtId="0" fontId="22" fillId="32" borderId="22" xfId="0" applyFont="1" applyFill="1" applyBorder="1" applyAlignment="1" applyProtection="1">
      <alignment horizontal="center" vertical="center" wrapText="1"/>
      <protection/>
    </xf>
    <xf numFmtId="188" fontId="22" fillId="32" borderId="22" xfId="0" applyNumberFormat="1" applyFont="1" applyFill="1" applyBorder="1" applyAlignment="1" applyProtection="1">
      <alignment horizontal="right" vertical="center" wrapText="1"/>
      <protection hidden="1"/>
    </xf>
    <xf numFmtId="189" fontId="23" fillId="32" borderId="22" xfId="0" applyNumberFormat="1" applyFont="1" applyFill="1" applyBorder="1" applyAlignment="1" applyProtection="1">
      <alignment horizontal="right" vertical="top"/>
      <protection hidden="1"/>
    </xf>
    <xf numFmtId="49" fontId="22" fillId="32" borderId="22" xfId="0" applyNumberFormat="1" applyFont="1" applyFill="1" applyBorder="1" applyAlignment="1" applyProtection="1">
      <alignment horizontal="center" vertical="center" wrapText="1"/>
      <protection hidden="1"/>
    </xf>
    <xf numFmtId="188" fontId="22" fillId="32" borderId="22" xfId="0" applyNumberFormat="1" applyFont="1" applyFill="1" applyBorder="1" applyAlignment="1" applyProtection="1">
      <alignment horizontal="right" vertical="center"/>
      <protection hidden="1"/>
    </xf>
    <xf numFmtId="4" fontId="22" fillId="32" borderId="22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center" wrapText="1" shrinkToFi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Dod5kochtor" xfId="54"/>
    <cellStyle name="Обычный_дод.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showZeros="0" tabSelected="1" view="pageBreakPreview"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79" sqref="E79"/>
    </sheetView>
  </sheetViews>
  <sheetFormatPr defaultColWidth="9.00390625" defaultRowHeight="12.75"/>
  <cols>
    <col min="1" max="1" width="12.00390625" style="2" customWidth="1"/>
    <col min="2" max="2" width="82.625" style="2" customWidth="1"/>
    <col min="3" max="3" width="16.125" style="2" customWidth="1"/>
    <col min="4" max="4" width="15.00390625" style="17" customWidth="1"/>
    <col min="5" max="5" width="14.00390625" style="17" customWidth="1"/>
    <col min="6" max="6" width="9.00390625" style="17" customWidth="1"/>
    <col min="7" max="7" width="11.25390625" style="2" customWidth="1"/>
    <col min="8" max="8" width="12.75390625" style="2" customWidth="1"/>
    <col min="9" max="9" width="9.125" style="2" bestFit="1" customWidth="1"/>
    <col min="10" max="16384" width="9.125" style="2" customWidth="1"/>
  </cols>
  <sheetData>
    <row r="1" spans="1:7" s="10" customFormat="1" ht="48.75" customHeight="1">
      <c r="A1" s="306" t="s">
        <v>102</v>
      </c>
      <c r="B1" s="306"/>
      <c r="C1" s="306"/>
      <c r="D1" s="306"/>
      <c r="E1" s="306"/>
      <c r="F1" s="306"/>
      <c r="G1" s="306"/>
    </row>
    <row r="2" spans="1:7" s="10" customFormat="1" ht="15" customHeight="1" thickBot="1">
      <c r="A2" s="2"/>
      <c r="B2" s="2"/>
      <c r="C2" s="2"/>
      <c r="D2" s="17"/>
      <c r="E2" s="17"/>
      <c r="F2" s="17"/>
      <c r="G2" s="18"/>
    </row>
    <row r="3" spans="1:7" s="11" customFormat="1" ht="105.75" customHeight="1" thickBot="1">
      <c r="A3" s="19" t="s">
        <v>0</v>
      </c>
      <c r="B3" s="20" t="s">
        <v>1</v>
      </c>
      <c r="C3" s="21" t="s">
        <v>2</v>
      </c>
      <c r="D3" s="22" t="s">
        <v>3</v>
      </c>
      <c r="E3" s="22" t="s">
        <v>4</v>
      </c>
      <c r="F3" s="22" t="s">
        <v>5</v>
      </c>
      <c r="G3" s="23" t="s">
        <v>6</v>
      </c>
    </row>
    <row r="4" spans="1:7" ht="23.25" customHeight="1" thickBot="1">
      <c r="A4" s="24"/>
      <c r="B4" s="25" t="s">
        <v>7</v>
      </c>
      <c r="C4" s="26"/>
      <c r="D4" s="26"/>
      <c r="E4" s="26"/>
      <c r="F4" s="25"/>
      <c r="G4" s="27"/>
    </row>
    <row r="5" spans="1:7" ht="24" customHeight="1" thickBot="1">
      <c r="A5" s="28">
        <v>20000000</v>
      </c>
      <c r="B5" s="29" t="s">
        <v>8</v>
      </c>
      <c r="C5" s="30">
        <f>+C6+C10+C14</f>
        <v>170000</v>
      </c>
      <c r="D5" s="30">
        <v>170000</v>
      </c>
      <c r="E5" s="31">
        <v>163291.25</v>
      </c>
      <c r="F5" s="32">
        <f>IF(C5=0,"",$E5/C5*100)</f>
        <v>96.05367647058823</v>
      </c>
      <c r="G5" s="33">
        <f>IF(D5=0,"",$E5/D5*100)</f>
        <v>96.05367647058823</v>
      </c>
    </row>
    <row r="6" spans="1:7" ht="18.75">
      <c r="A6" s="34">
        <v>21000000</v>
      </c>
      <c r="B6" s="35" t="s">
        <v>9</v>
      </c>
      <c r="C6" s="36"/>
      <c r="D6" s="36"/>
      <c r="E6" s="37"/>
      <c r="F6" s="38"/>
      <c r="G6" s="39"/>
    </row>
    <row r="7" spans="1:7" ht="63" hidden="1">
      <c r="A7" s="40">
        <v>21010000</v>
      </c>
      <c r="B7" s="41" t="s">
        <v>10</v>
      </c>
      <c r="C7" s="42"/>
      <c r="D7" s="43"/>
      <c r="E7" s="44"/>
      <c r="F7" s="45"/>
      <c r="G7" s="46"/>
    </row>
    <row r="8" spans="1:7" ht="21.75" customHeight="1" hidden="1">
      <c r="A8" s="40">
        <v>21050000</v>
      </c>
      <c r="B8" s="41" t="s">
        <v>11</v>
      </c>
      <c r="C8" s="42"/>
      <c r="D8" s="43"/>
      <c r="E8" s="44"/>
      <c r="F8" s="45"/>
      <c r="G8" s="46"/>
    </row>
    <row r="9" spans="1:7" ht="18.75">
      <c r="A9" s="40">
        <v>21080000</v>
      </c>
      <c r="B9" s="41" t="s">
        <v>12</v>
      </c>
      <c r="C9" s="42"/>
      <c r="D9" s="43"/>
      <c r="E9" s="44"/>
      <c r="F9" s="45"/>
      <c r="G9" s="46"/>
    </row>
    <row r="10" spans="1:7" ht="31.5">
      <c r="A10" s="47">
        <v>22000000</v>
      </c>
      <c r="B10" s="48" t="s">
        <v>13</v>
      </c>
      <c r="C10" s="49">
        <f>C11+C14</f>
        <v>170000</v>
      </c>
      <c r="D10" s="49">
        <f>D11+D14</f>
        <v>170000</v>
      </c>
      <c r="E10" s="49">
        <f>E11</f>
        <v>144018.53999999998</v>
      </c>
      <c r="F10" s="50">
        <f aca="true" t="shared" si="0" ref="F10:G21">IF(C10=0,"",$E10/C10*100)</f>
        <v>84.7167882352941</v>
      </c>
      <c r="G10" s="243">
        <f t="shared" si="0"/>
        <v>84.7167882352941</v>
      </c>
    </row>
    <row r="11" spans="1:7" ht="18.75">
      <c r="A11" s="47">
        <v>22010000</v>
      </c>
      <c r="B11" s="48" t="s">
        <v>14</v>
      </c>
      <c r="C11" s="49">
        <f>C12+C13</f>
        <v>170000</v>
      </c>
      <c r="D11" s="49">
        <f>D12+D13</f>
        <v>170000</v>
      </c>
      <c r="E11" s="49">
        <f>E12+E13</f>
        <v>144018.53999999998</v>
      </c>
      <c r="F11" s="50">
        <f t="shared" si="0"/>
        <v>84.7167882352941</v>
      </c>
      <c r="G11" s="243">
        <f t="shared" si="0"/>
        <v>84.7167882352941</v>
      </c>
    </row>
    <row r="12" spans="1:7" ht="31.5">
      <c r="A12" s="244">
        <v>22010300</v>
      </c>
      <c r="B12" s="207" t="s">
        <v>71</v>
      </c>
      <c r="C12" s="49">
        <v>70000</v>
      </c>
      <c r="D12" s="51">
        <v>70000</v>
      </c>
      <c r="E12" s="51">
        <v>66958.54</v>
      </c>
      <c r="F12" s="50"/>
      <c r="G12" s="243"/>
    </row>
    <row r="13" spans="1:7" ht="31.5">
      <c r="A13" s="245">
        <v>22012600</v>
      </c>
      <c r="B13" s="207" t="s">
        <v>72</v>
      </c>
      <c r="C13" s="49">
        <v>100000</v>
      </c>
      <c r="D13" s="51">
        <v>100000</v>
      </c>
      <c r="E13" s="51">
        <v>77060</v>
      </c>
      <c r="F13" s="50"/>
      <c r="G13" s="243"/>
    </row>
    <row r="14" spans="1:7" ht="18.75">
      <c r="A14" s="47">
        <v>24000000</v>
      </c>
      <c r="B14" s="48" t="s">
        <v>15</v>
      </c>
      <c r="C14" s="49"/>
      <c r="D14" s="49"/>
      <c r="E14" s="49">
        <v>19272.71</v>
      </c>
      <c r="F14" s="50">
        <f t="shared" si="0"/>
      </c>
      <c r="G14" s="243">
        <f t="shared" si="0"/>
      </c>
    </row>
    <row r="15" spans="1:7" ht="19.5" thickBot="1">
      <c r="A15" s="40" t="s">
        <v>73</v>
      </c>
      <c r="B15" s="41" t="s">
        <v>16</v>
      </c>
      <c r="C15" s="42"/>
      <c r="D15" s="43"/>
      <c r="E15" s="49">
        <v>19272.71</v>
      </c>
      <c r="F15" s="50">
        <f t="shared" si="0"/>
      </c>
      <c r="G15" s="243">
        <f t="shared" si="0"/>
      </c>
    </row>
    <row r="16" spans="1:7" s="1" customFormat="1" ht="26.25" customHeight="1" thickBot="1">
      <c r="A16" s="52"/>
      <c r="B16" s="53" t="s">
        <v>17</v>
      </c>
      <c r="C16" s="54">
        <f>C5</f>
        <v>170000</v>
      </c>
      <c r="D16" s="54">
        <f>D5</f>
        <v>170000</v>
      </c>
      <c r="E16" s="54">
        <f>E5</f>
        <v>163291.25</v>
      </c>
      <c r="F16" s="208">
        <f>IF(C16=0,"",$E16/C16*100)</f>
        <v>96.05367647058823</v>
      </c>
      <c r="G16" s="209">
        <f t="shared" si="0"/>
        <v>96.05367647058823</v>
      </c>
    </row>
    <row r="17" spans="1:7" s="1" customFormat="1" ht="26.25" customHeight="1">
      <c r="A17" s="55">
        <v>40000000</v>
      </c>
      <c r="B17" s="56" t="s">
        <v>18</v>
      </c>
      <c r="C17" s="57">
        <f>C20+C18</f>
        <v>3916646</v>
      </c>
      <c r="D17" s="57">
        <f>D20+D18</f>
        <v>3916646</v>
      </c>
      <c r="E17" s="57">
        <f>E20+E18</f>
        <v>3494121.74</v>
      </c>
      <c r="F17" s="58">
        <f t="shared" si="0"/>
        <v>89.21208962974954</v>
      </c>
      <c r="G17" s="59">
        <f t="shared" si="0"/>
        <v>89.21208962974954</v>
      </c>
    </row>
    <row r="18" spans="1:7" s="1" customFormat="1" ht="26.25" customHeight="1">
      <c r="A18" s="246">
        <v>41030000</v>
      </c>
      <c r="B18" s="60" t="s">
        <v>19</v>
      </c>
      <c r="C18" s="61">
        <f>C19</f>
        <v>1284900</v>
      </c>
      <c r="D18" s="61">
        <f>D19</f>
        <v>1284900</v>
      </c>
      <c r="E18" s="61">
        <f>E19</f>
        <v>1284900</v>
      </c>
      <c r="F18" s="62">
        <f t="shared" si="0"/>
        <v>100</v>
      </c>
      <c r="G18" s="247">
        <f t="shared" si="0"/>
        <v>100</v>
      </c>
    </row>
    <row r="19" spans="1:7" s="1" customFormat="1" ht="34.5" customHeight="1">
      <c r="A19" s="248">
        <v>41030600</v>
      </c>
      <c r="B19" s="249" t="s">
        <v>20</v>
      </c>
      <c r="C19" s="63">
        <v>1284900</v>
      </c>
      <c r="D19" s="63">
        <v>1284900</v>
      </c>
      <c r="E19" s="63">
        <v>1284900</v>
      </c>
      <c r="F19" s="62">
        <f t="shared" si="0"/>
        <v>100</v>
      </c>
      <c r="G19" s="247">
        <f t="shared" si="0"/>
        <v>100</v>
      </c>
    </row>
    <row r="20" spans="1:8" ht="25.5" customHeight="1">
      <c r="A20" s="250">
        <v>41050000</v>
      </c>
      <c r="B20" s="64" t="s">
        <v>21</v>
      </c>
      <c r="C20" s="65">
        <f>C25</f>
        <v>2631746</v>
      </c>
      <c r="D20" s="65">
        <f>D25</f>
        <v>2631746</v>
      </c>
      <c r="E20" s="65">
        <f>E25</f>
        <v>2209221.74</v>
      </c>
      <c r="F20" s="65">
        <f t="shared" si="0"/>
        <v>83.94509728522435</v>
      </c>
      <c r="G20" s="251">
        <f t="shared" si="0"/>
        <v>83.94509728522435</v>
      </c>
      <c r="H20" s="66"/>
    </row>
    <row r="21" spans="1:8" ht="162.75" customHeight="1" hidden="1">
      <c r="A21" s="252"/>
      <c r="B21" s="67"/>
      <c r="C21" s="49"/>
      <c r="D21" s="51"/>
      <c r="E21" s="51"/>
      <c r="F21" s="50">
        <f t="shared" si="0"/>
      </c>
      <c r="G21" s="243">
        <f t="shared" si="0"/>
      </c>
      <c r="H21" s="66"/>
    </row>
    <row r="22" spans="1:7" ht="54" customHeight="1" hidden="1">
      <c r="A22" s="252">
        <v>41053900</v>
      </c>
      <c r="B22" s="68" t="s">
        <v>22</v>
      </c>
      <c r="C22" s="49"/>
      <c r="D22" s="51"/>
      <c r="E22" s="51"/>
      <c r="F22" s="50">
        <f aca="true" t="shared" si="1" ref="F22:G24">IF(C22=0,"",$E22/C22*100)</f>
      </c>
      <c r="G22" s="243">
        <f t="shared" si="1"/>
      </c>
    </row>
    <row r="23" spans="1:7" ht="33" customHeight="1" hidden="1">
      <c r="A23" s="252">
        <v>41053900</v>
      </c>
      <c r="B23" s="69" t="s">
        <v>23</v>
      </c>
      <c r="C23" s="49"/>
      <c r="D23" s="51"/>
      <c r="E23" s="51"/>
      <c r="F23" s="50">
        <f t="shared" si="1"/>
      </c>
      <c r="G23" s="243">
        <f t="shared" si="1"/>
      </c>
    </row>
    <row r="24" spans="1:7" ht="39" customHeight="1" hidden="1">
      <c r="A24" s="252">
        <v>41053900</v>
      </c>
      <c r="B24" s="69" t="s">
        <v>24</v>
      </c>
      <c r="C24" s="49"/>
      <c r="D24" s="51"/>
      <c r="E24" s="51"/>
      <c r="F24" s="50">
        <f aca="true" t="shared" si="2" ref="F24:F31">IF(C24=0,"",$E24/C24*100)</f>
      </c>
      <c r="G24" s="243">
        <f t="shared" si="1"/>
      </c>
    </row>
    <row r="25" spans="1:7" ht="27.75" customHeight="1" thickBot="1">
      <c r="A25" s="252">
        <v>41053900</v>
      </c>
      <c r="B25" s="69" t="s">
        <v>101</v>
      </c>
      <c r="C25" s="49">
        <v>2631746</v>
      </c>
      <c r="D25" s="51">
        <v>2631746</v>
      </c>
      <c r="E25" s="51">
        <v>2209221.74</v>
      </c>
      <c r="F25" s="50">
        <f t="shared" si="2"/>
        <v>83.94509728522435</v>
      </c>
      <c r="G25" s="243">
        <f aca="true" t="shared" si="3" ref="G25:G31">IF(D25=0,"",$E25/D25*100)</f>
        <v>83.94509728522435</v>
      </c>
    </row>
    <row r="26" spans="1:7" ht="58.5" customHeight="1" hidden="1">
      <c r="A26" s="252">
        <v>41051500</v>
      </c>
      <c r="B26" s="70" t="s">
        <v>25</v>
      </c>
      <c r="C26" s="49"/>
      <c r="D26" s="51"/>
      <c r="E26" s="51"/>
      <c r="F26" s="50">
        <f t="shared" si="2"/>
      </c>
      <c r="G26" s="243">
        <f t="shared" si="3"/>
      </c>
    </row>
    <row r="27" spans="1:7" s="1" customFormat="1" ht="56.25" customHeight="1" hidden="1">
      <c r="A27" s="252"/>
      <c r="B27" s="70"/>
      <c r="C27" s="71"/>
      <c r="D27" s="71"/>
      <c r="E27" s="71"/>
      <c r="F27" s="72">
        <f t="shared" si="2"/>
      </c>
      <c r="G27" s="73">
        <f t="shared" si="3"/>
      </c>
    </row>
    <row r="28" spans="1:7" s="1" customFormat="1" ht="56.25" customHeight="1" hidden="1">
      <c r="A28" s="252">
        <v>41055000</v>
      </c>
      <c r="B28" s="67" t="s">
        <v>26</v>
      </c>
      <c r="C28" s="74"/>
      <c r="D28" s="75"/>
      <c r="E28" s="75"/>
      <c r="F28" s="50">
        <f t="shared" si="2"/>
      </c>
      <c r="G28" s="243">
        <f t="shared" si="3"/>
      </c>
    </row>
    <row r="29" spans="1:7" s="1" customFormat="1" ht="84" customHeight="1" hidden="1">
      <c r="A29" s="252">
        <v>41055200</v>
      </c>
      <c r="B29" s="70" t="s">
        <v>27</v>
      </c>
      <c r="C29" s="76"/>
      <c r="D29" s="77"/>
      <c r="E29" s="76"/>
      <c r="F29" s="50">
        <f t="shared" si="2"/>
      </c>
      <c r="G29" s="253">
        <f t="shared" si="3"/>
      </c>
    </row>
    <row r="30" spans="1:7" s="1" customFormat="1" ht="56.25" customHeight="1" hidden="1">
      <c r="A30" s="254">
        <v>41053000</v>
      </c>
      <c r="B30" s="78" t="s">
        <v>28</v>
      </c>
      <c r="C30" s="77"/>
      <c r="D30" s="77"/>
      <c r="E30" s="77"/>
      <c r="F30" s="45">
        <f t="shared" si="2"/>
      </c>
      <c r="G30" s="253">
        <f t="shared" si="3"/>
      </c>
    </row>
    <row r="31" spans="1:7" s="7" customFormat="1" ht="27" customHeight="1" thickBot="1">
      <c r="A31" s="79"/>
      <c r="B31" s="80" t="s">
        <v>29</v>
      </c>
      <c r="C31" s="81">
        <f>C16+C17</f>
        <v>4086646</v>
      </c>
      <c r="D31" s="82">
        <f>D16+D17</f>
        <v>4086646</v>
      </c>
      <c r="E31" s="82">
        <f>E16+E17</f>
        <v>3657412.99</v>
      </c>
      <c r="F31" s="83">
        <f t="shared" si="2"/>
        <v>89.49669215292933</v>
      </c>
      <c r="G31" s="84">
        <f t="shared" si="3"/>
        <v>89.49669215292933</v>
      </c>
    </row>
    <row r="32" spans="1:7" s="12" customFormat="1" ht="27" customHeight="1" thickBot="1">
      <c r="A32" s="79"/>
      <c r="B32" s="80" t="s">
        <v>30</v>
      </c>
      <c r="C32" s="85"/>
      <c r="D32" s="86"/>
      <c r="E32" s="85"/>
      <c r="F32" s="87"/>
      <c r="G32" s="88"/>
    </row>
    <row r="33" spans="1:7" s="13" customFormat="1" ht="19.5" customHeight="1">
      <c r="A33" s="255" t="s">
        <v>31</v>
      </c>
      <c r="B33" s="89" t="s">
        <v>32</v>
      </c>
      <c r="C33" s="90">
        <v>1454915.96</v>
      </c>
      <c r="D33" s="90">
        <v>1454915.96</v>
      </c>
      <c r="E33" s="91">
        <v>1447011.44</v>
      </c>
      <c r="F33" s="121">
        <f>IF(C33=0,"",IF(($E33/C33*100)&gt;=200,"В/100",$E33/C33*100))</f>
        <v>99.45670264006176</v>
      </c>
      <c r="G33" s="256">
        <f aca="true" t="shared" si="4" ref="G33:G44">IF(D33=0,"",IF((E33/D33*100)&gt;=200,"В/100",E33/D33*100))</f>
        <v>99.45670264006176</v>
      </c>
    </row>
    <row r="34" spans="1:7" s="13" customFormat="1" ht="19.5" customHeight="1">
      <c r="A34" s="255" t="s">
        <v>76</v>
      </c>
      <c r="B34" s="89" t="s">
        <v>77</v>
      </c>
      <c r="C34" s="96">
        <v>35000</v>
      </c>
      <c r="D34" s="96">
        <v>35000</v>
      </c>
      <c r="E34" s="96">
        <v>35000</v>
      </c>
      <c r="F34" s="97">
        <f>IF(C34=0,"",IF(($E34/C34*100)&gt;=200,"В/100",$E34/C34*100))</f>
        <v>100</v>
      </c>
      <c r="G34" s="98">
        <f t="shared" si="4"/>
        <v>100</v>
      </c>
    </row>
    <row r="35" spans="1:8" s="13" customFormat="1" ht="20.25" customHeight="1">
      <c r="A35" s="257" t="s">
        <v>33</v>
      </c>
      <c r="B35" s="94" t="s">
        <v>34</v>
      </c>
      <c r="C35" s="95">
        <v>589746</v>
      </c>
      <c r="D35" s="95">
        <v>589746</v>
      </c>
      <c r="E35" s="96">
        <v>305091.94</v>
      </c>
      <c r="F35" s="97">
        <f>IF(C35=0,"",IF(($E35/C35*100)&gt;=200,"В/100",$E35/C35*100))</f>
        <v>51.73276970085426</v>
      </c>
      <c r="G35" s="98">
        <f t="shared" si="4"/>
        <v>51.73276970085426</v>
      </c>
      <c r="H35" s="99"/>
    </row>
    <row r="36" spans="1:7" s="14" customFormat="1" ht="15" customHeight="1" hidden="1">
      <c r="A36" s="100" t="s">
        <v>35</v>
      </c>
      <c r="B36" s="101" t="s">
        <v>36</v>
      </c>
      <c r="C36" s="102"/>
      <c r="D36" s="102"/>
      <c r="E36" s="103"/>
      <c r="F36" s="97">
        <f aca="true" t="shared" si="5" ref="F36:F44">IF(C36=0,"",IF(($E36/C36*100)&gt;=200,"В/100",$E36/C36*100))</f>
      </c>
      <c r="G36" s="98">
        <f t="shared" si="4"/>
      </c>
    </row>
    <row r="37" spans="1:7" s="14" customFormat="1" ht="20.25" customHeight="1" hidden="1">
      <c r="A37" s="104">
        <v>160000</v>
      </c>
      <c r="B37" s="105" t="s">
        <v>37</v>
      </c>
      <c r="C37" s="95"/>
      <c r="D37" s="95"/>
      <c r="E37" s="96"/>
      <c r="F37" s="97">
        <f t="shared" si="5"/>
      </c>
      <c r="G37" s="98">
        <f t="shared" si="4"/>
      </c>
    </row>
    <row r="38" spans="1:8" s="13" customFormat="1" ht="20.25" customHeight="1" hidden="1">
      <c r="A38" s="106" t="s">
        <v>38</v>
      </c>
      <c r="B38" s="105" t="s">
        <v>39</v>
      </c>
      <c r="C38" s="107"/>
      <c r="D38" s="107"/>
      <c r="E38" s="108"/>
      <c r="F38" s="97">
        <f t="shared" si="5"/>
      </c>
      <c r="G38" s="98">
        <f t="shared" si="4"/>
      </c>
      <c r="H38" s="109"/>
    </row>
    <row r="39" spans="1:8" s="14" customFormat="1" ht="24" customHeight="1" hidden="1">
      <c r="A39" s="110"/>
      <c r="B39" s="111"/>
      <c r="C39" s="112"/>
      <c r="D39" s="112"/>
      <c r="E39" s="113"/>
      <c r="F39" s="97">
        <f t="shared" si="5"/>
      </c>
      <c r="G39" s="98">
        <f t="shared" si="4"/>
      </c>
      <c r="H39" s="114"/>
    </row>
    <row r="40" spans="1:7" s="13" customFormat="1" ht="24" customHeight="1" hidden="1">
      <c r="A40" s="106" t="s">
        <v>40</v>
      </c>
      <c r="B40" s="111" t="s">
        <v>41</v>
      </c>
      <c r="C40" s="115"/>
      <c r="D40" s="115"/>
      <c r="E40" s="116"/>
      <c r="F40" s="97">
        <f t="shared" si="5"/>
      </c>
      <c r="G40" s="98">
        <f t="shared" si="4"/>
      </c>
    </row>
    <row r="41" spans="1:7" s="13" customFormat="1" ht="18.75" customHeight="1" hidden="1">
      <c r="A41" s="106" t="s">
        <v>42</v>
      </c>
      <c r="B41" s="105" t="s">
        <v>43</v>
      </c>
      <c r="C41" s="96">
        <f>C42+C45+C46</f>
        <v>300000</v>
      </c>
      <c r="D41" s="96"/>
      <c r="E41" s="96">
        <f>E42+E45+E46</f>
        <v>300000</v>
      </c>
      <c r="F41" s="97">
        <f t="shared" si="5"/>
        <v>100</v>
      </c>
      <c r="G41" s="98">
        <f t="shared" si="4"/>
      </c>
    </row>
    <row r="42" spans="1:7" s="13" customFormat="1" ht="39" customHeight="1" hidden="1">
      <c r="A42" s="258" t="s">
        <v>44</v>
      </c>
      <c r="B42" s="117" t="s">
        <v>45</v>
      </c>
      <c r="C42" s="103"/>
      <c r="D42" s="103"/>
      <c r="E42" s="103"/>
      <c r="F42" s="97">
        <f t="shared" si="5"/>
      </c>
      <c r="G42" s="98">
        <f t="shared" si="4"/>
      </c>
    </row>
    <row r="43" spans="1:7" s="13" customFormat="1" ht="20.25" customHeight="1">
      <c r="A43" s="258" t="s">
        <v>79</v>
      </c>
      <c r="B43" s="117" t="s">
        <v>80</v>
      </c>
      <c r="C43" s="103">
        <v>24984.04</v>
      </c>
      <c r="D43" s="103">
        <v>24984.04</v>
      </c>
      <c r="E43" s="103">
        <v>24984.04</v>
      </c>
      <c r="F43" s="97">
        <f t="shared" si="5"/>
        <v>100</v>
      </c>
      <c r="G43" s="98">
        <f t="shared" si="4"/>
        <v>100</v>
      </c>
    </row>
    <row r="44" spans="1:7" s="13" customFormat="1" ht="20.25" customHeight="1">
      <c r="A44" s="258" t="s">
        <v>81</v>
      </c>
      <c r="B44" s="117" t="s">
        <v>82</v>
      </c>
      <c r="C44" s="103">
        <v>182000</v>
      </c>
      <c r="D44" s="103">
        <v>182000</v>
      </c>
      <c r="E44" s="103">
        <v>45500</v>
      </c>
      <c r="F44" s="97">
        <f t="shared" si="5"/>
        <v>25</v>
      </c>
      <c r="G44" s="98">
        <f t="shared" si="4"/>
        <v>25</v>
      </c>
    </row>
    <row r="45" spans="1:7" s="13" customFormat="1" ht="22.5" customHeight="1">
      <c r="A45" s="259" t="s">
        <v>74</v>
      </c>
      <c r="B45" s="118" t="s">
        <v>75</v>
      </c>
      <c r="C45" s="96">
        <v>300000</v>
      </c>
      <c r="D45" s="96">
        <v>300000</v>
      </c>
      <c r="E45" s="96">
        <v>300000</v>
      </c>
      <c r="F45" s="97">
        <f aca="true" t="shared" si="6" ref="F45:F51">IF(C45=0,"",IF(($E45/C45*100)&gt;=200,"В/100",$E45/C45*100))</f>
        <v>100</v>
      </c>
      <c r="G45" s="98">
        <f>IF(D45=0,"",IF((E45/D45*100)&gt;=200,"В/100",E45/D45*100))</f>
        <v>100</v>
      </c>
    </row>
    <row r="46" spans="1:7" s="13" customFormat="1" ht="15.75" customHeight="1" hidden="1">
      <c r="A46" s="119" t="s">
        <v>46</v>
      </c>
      <c r="B46" s="120" t="s">
        <v>47</v>
      </c>
      <c r="C46" s="116"/>
      <c r="D46" s="116"/>
      <c r="E46" s="116">
        <v>0</v>
      </c>
      <c r="F46" s="121">
        <f t="shared" si="6"/>
      </c>
      <c r="G46" s="256">
        <f>IF(D46=0,"",IF((E46/D46*100)&gt;=200,"В/100",E46/D46*100))</f>
      </c>
    </row>
    <row r="47" spans="1:7" s="13" customFormat="1" ht="15.75" customHeight="1" hidden="1">
      <c r="A47" s="100"/>
      <c r="B47" s="122"/>
      <c r="C47" s="123"/>
      <c r="D47" s="90"/>
      <c r="E47" s="91"/>
      <c r="F47" s="92"/>
      <c r="G47" s="93"/>
    </row>
    <row r="48" spans="1:8" s="13" customFormat="1" ht="20.25" customHeight="1" hidden="1">
      <c r="A48" s="260"/>
      <c r="B48" s="124"/>
      <c r="C48" s="125"/>
      <c r="D48" s="125"/>
      <c r="E48" s="125"/>
      <c r="F48" s="124"/>
      <c r="G48" s="261"/>
      <c r="H48" s="126"/>
    </row>
    <row r="49" spans="1:8" s="13" customFormat="1" ht="56.25" customHeight="1" hidden="1">
      <c r="A49" s="260"/>
      <c r="B49" s="124"/>
      <c r="C49" s="125"/>
      <c r="D49" s="125"/>
      <c r="E49" s="125"/>
      <c r="F49" s="124"/>
      <c r="G49" s="261"/>
      <c r="H49" s="126"/>
    </row>
    <row r="50" spans="1:8" s="13" customFormat="1" ht="54.75" customHeight="1" hidden="1">
      <c r="A50" s="100"/>
      <c r="B50" s="122"/>
      <c r="C50" s="90"/>
      <c r="D50" s="90"/>
      <c r="E50" s="91"/>
      <c r="F50" s="92">
        <f t="shared" si="6"/>
      </c>
      <c r="G50" s="93">
        <f>IF(D50=0,"",IF((E50/D50*100)&gt;=200,"В/100",E50/D50*100))</f>
      </c>
      <c r="H50" s="126"/>
    </row>
    <row r="51" spans="1:8" s="13" customFormat="1" ht="11.25" customHeight="1" hidden="1">
      <c r="A51" s="100"/>
      <c r="B51" s="122"/>
      <c r="C51" s="90"/>
      <c r="D51" s="90"/>
      <c r="E51" s="91"/>
      <c r="F51" s="92">
        <f t="shared" si="6"/>
      </c>
      <c r="G51" s="93">
        <f>IF(D51=0,"",IF((E51/D51*100)&gt;=200,"В/100",E51/D51*100))</f>
      </c>
      <c r="H51" s="126"/>
    </row>
    <row r="52" spans="1:7" s="13" customFormat="1" ht="18.75" customHeight="1" hidden="1">
      <c r="A52" s="257"/>
      <c r="B52" s="105"/>
      <c r="C52" s="96"/>
      <c r="D52" s="96"/>
      <c r="E52" s="96"/>
      <c r="F52" s="97">
        <f>IF(C52=0,"",IF(($E52/C52*100)&gt;=200,"В/100",$E52/C52*100))</f>
      </c>
      <c r="G52" s="98">
        <f>IF(D52=0,"",IF((E52/D52*100)&gt;=200,"В/100",E52/D52*100))</f>
      </c>
    </row>
    <row r="53" spans="1:7" s="13" customFormat="1" ht="18.75" customHeight="1" thickBot="1">
      <c r="A53" s="127"/>
      <c r="B53" s="128" t="s">
        <v>48</v>
      </c>
      <c r="C53" s="129">
        <f>C33+C34+C35+C43+C44+C45</f>
        <v>2586646</v>
      </c>
      <c r="D53" s="129">
        <f>SUM(D33:D52)</f>
        <v>2586646</v>
      </c>
      <c r="E53" s="129">
        <f>E33+E34+E35+E43+E45+E44</f>
        <v>2157587.42</v>
      </c>
      <c r="F53" s="130">
        <f>IF(C53=0,"",IF(($E53/C53*100)&gt;=200,"В/100",$E53/C53*100))</f>
        <v>83.41255123430109</v>
      </c>
      <c r="G53" s="131">
        <f>IF(D53=0,"",IF((E53/D53*100)&gt;=200,"В/100",E53/D53*100))</f>
        <v>83.41255123430109</v>
      </c>
    </row>
    <row r="54" spans="1:7" s="13" customFormat="1" ht="18.75" customHeight="1" hidden="1">
      <c r="A54" s="257"/>
      <c r="B54" s="105" t="s">
        <v>49</v>
      </c>
      <c r="C54" s="96">
        <f>C56</f>
        <v>18000</v>
      </c>
      <c r="D54" s="96">
        <f>D56</f>
        <v>18000</v>
      </c>
      <c r="E54" s="96">
        <f>E56</f>
        <v>18000</v>
      </c>
      <c r="F54" s="92">
        <f>IF(C54=0,"",IF(($E54/C54*100)&gt;=200,"В/100",$E54/C54*100))</f>
        <v>100</v>
      </c>
      <c r="G54" s="93">
        <f>IF(D54=0,"",IF((E54/D54*100)&gt;=200,"В/100",E54/D54*100))</f>
        <v>100</v>
      </c>
    </row>
    <row r="55" spans="1:7" s="13" customFormat="1" ht="18.75" customHeight="1" hidden="1">
      <c r="A55" s="257"/>
      <c r="B55" s="105" t="s">
        <v>50</v>
      </c>
      <c r="C55" s="96"/>
      <c r="D55" s="96">
        <f>SUM(D33:D53)</f>
        <v>5173292</v>
      </c>
      <c r="E55" s="96"/>
      <c r="F55" s="97">
        <f>IF(C55=0,"",IF(($E55/C55*100)&gt;=200,"В/100",$E55/C55*100))</f>
      </c>
      <c r="G55" s="98"/>
    </row>
    <row r="56" spans="1:7" s="13" customFormat="1" ht="37.5" customHeight="1" thickBot="1">
      <c r="A56" s="132" t="s">
        <v>78</v>
      </c>
      <c r="B56" s="122" t="s">
        <v>51</v>
      </c>
      <c r="C56" s="90">
        <v>18000</v>
      </c>
      <c r="D56" s="90">
        <v>18000</v>
      </c>
      <c r="E56" s="91">
        <v>18000</v>
      </c>
      <c r="F56" s="92">
        <f>IF(C56=0,"",IF(($E56/C56*100)&gt;=200,"В/100",$E56/C56*100))</f>
        <v>100</v>
      </c>
      <c r="G56" s="93">
        <f>IF(D56=0,"",IF((E56/D56*100)&gt;=200,"В/100",E56/D56*100))</f>
        <v>100</v>
      </c>
    </row>
    <row r="57" spans="1:8" s="15" customFormat="1" ht="27.75" customHeight="1" thickBot="1">
      <c r="A57" s="236"/>
      <c r="B57" s="237" t="s">
        <v>96</v>
      </c>
      <c r="C57" s="238"/>
      <c r="D57" s="239"/>
      <c r="E57" s="240"/>
      <c r="F57" s="264"/>
      <c r="G57" s="152"/>
      <c r="H57" s="135"/>
    </row>
    <row r="58" spans="1:7" s="4" customFormat="1" ht="21.75" customHeight="1" hidden="1">
      <c r="A58" s="226">
        <v>602400</v>
      </c>
      <c r="B58" s="218" t="s">
        <v>70</v>
      </c>
      <c r="C58" s="219"/>
      <c r="D58" s="220">
        <v>1498629.8</v>
      </c>
      <c r="E58" s="221"/>
      <c r="F58" s="141">
        <f>IF(C61=0,"",IF(($E61/C61*100)&gt;=200,"В/100",$E61/C61*100))</f>
      </c>
      <c r="G58" s="142">
        <f>IF(D61=0,"",IF((E61/D61*100)&gt;=200,"В/100",E61/D61*100))</f>
      </c>
    </row>
    <row r="59" spans="1:7" s="4" customFormat="1" ht="18.75" hidden="1" thickBot="1">
      <c r="A59" s="225"/>
      <c r="B59" s="227" t="s">
        <v>97</v>
      </c>
      <c r="C59" s="228"/>
      <c r="D59" s="229">
        <f>D58</f>
        <v>1498629.8</v>
      </c>
      <c r="E59" s="230"/>
      <c r="F59" s="146"/>
      <c r="G59" s="142">
        <f>IF(D64=0,"",IF((E62/D64*100)&gt;=200,"В/100",E62/D64*100))</f>
      </c>
    </row>
    <row r="60" spans="1:8" s="4" customFormat="1" ht="18" hidden="1">
      <c r="A60" s="262"/>
      <c r="B60" s="133" t="s">
        <v>52</v>
      </c>
      <c r="C60" s="134">
        <f>C53+C56</f>
        <v>2604646</v>
      </c>
      <c r="D60" s="134">
        <f>D53+D56</f>
        <v>2604646</v>
      </c>
      <c r="E60" s="134">
        <f>E53+E56</f>
        <v>2175587.42</v>
      </c>
      <c r="F60" s="141">
        <f>IF(C63=0,"",IF(($E63/C63*100)&gt;=200,"В/100",$E63/C63*100))</f>
      </c>
      <c r="G60" s="142">
        <f>IF(D63=0,"",IF((E63/D63*100)&gt;=200,"В/100",E63/D63*100))</f>
      </c>
      <c r="H60" s="147"/>
    </row>
    <row r="61" spans="1:8" s="4" customFormat="1" ht="18" hidden="1">
      <c r="A61" s="136"/>
      <c r="B61" s="137" t="s">
        <v>53</v>
      </c>
      <c r="C61" s="138"/>
      <c r="D61" s="139"/>
      <c r="E61" s="140"/>
      <c r="F61" s="141">
        <f>IF(C64=0,"",IF(($E64/C64*100)&gt;=200,"В/100",$E64/C64*100))</f>
      </c>
      <c r="G61" s="142">
        <f>IF(D64=0,"",IF((E64/D64*100)&gt;=200,"В/100",E64/D64*100))</f>
      </c>
      <c r="H61" s="147"/>
    </row>
    <row r="62" spans="1:8" s="4" customFormat="1" ht="39" customHeight="1" hidden="1">
      <c r="A62" s="136"/>
      <c r="B62" s="137" t="s">
        <v>54</v>
      </c>
      <c r="C62" s="143"/>
      <c r="D62" s="144"/>
      <c r="E62" s="145"/>
      <c r="F62" s="141">
        <f>IF(C65=0,"",IF(($E65/C65*100)&gt;=200,"В/100",$E65/C65*100))</f>
      </c>
      <c r="G62" s="142">
        <f>IF(D65=0,"",IF((E65/D65*100)&gt;=200,"В/100",E65/D65*100))</f>
      </c>
      <c r="H62" s="147"/>
    </row>
    <row r="63" spans="1:8" s="4" customFormat="1" ht="21.75" customHeight="1" hidden="1">
      <c r="A63" s="136"/>
      <c r="B63" s="137" t="s">
        <v>55</v>
      </c>
      <c r="C63" s="138"/>
      <c r="D63" s="139"/>
      <c r="E63" s="138"/>
      <c r="F63" s="141">
        <f>IF(C66=0,"",IF(($E66/C66*100)&gt;=200,"В/100",$E66/C66*100))</f>
      </c>
      <c r="G63" s="142">
        <f>IF(D66=0,"",IF((E66/D66*100)&gt;=200,"В/100",E66/D66*100))</f>
      </c>
      <c r="H63" s="147"/>
    </row>
    <row r="64" spans="1:8" s="3" customFormat="1" ht="29.25" customHeight="1" hidden="1">
      <c r="A64" s="136"/>
      <c r="B64" s="137" t="s">
        <v>56</v>
      </c>
      <c r="C64" s="138"/>
      <c r="D64" s="139"/>
      <c r="E64" s="140"/>
      <c r="F64" s="150">
        <f>IF(C67=0,"",IF(($E67/C67*100)&gt;=200,"В/100",$E67/C67*100))</f>
        <v>83.41255123430109</v>
      </c>
      <c r="G64" s="152">
        <f>IF(D67=0,"",IF((E67/D67*100)&gt;=200,"В/100",E67/D67*100))</f>
        <v>83.41255123430109</v>
      </c>
      <c r="H64" s="6"/>
    </row>
    <row r="65" spans="1:8" s="16" customFormat="1" ht="22.5" customHeight="1" hidden="1">
      <c r="A65" s="136">
        <v>250323</v>
      </c>
      <c r="B65" s="137" t="s">
        <v>57</v>
      </c>
      <c r="C65" s="138"/>
      <c r="D65" s="139"/>
      <c r="E65" s="140"/>
      <c r="F65" s="156"/>
      <c r="G65" s="158"/>
      <c r="H65" s="159"/>
    </row>
    <row r="66" spans="1:7" s="13" customFormat="1" ht="19.5" customHeight="1" hidden="1">
      <c r="A66" s="136">
        <v>250380</v>
      </c>
      <c r="B66" s="137" t="s">
        <v>58</v>
      </c>
      <c r="C66" s="138"/>
      <c r="D66" s="139"/>
      <c r="E66" s="140"/>
      <c r="F66" s="164">
        <f>IF(C69=0,"",IF(($E69/C69*100)&gt;=200,"В/100",$E69/C69*100))</f>
      </c>
      <c r="G66" s="165">
        <f>IF(D69=0,"",IF((E69/D69*100)&gt;=200,"В/100",E69/D69*100))</f>
      </c>
    </row>
    <row r="67" spans="1:8" s="13" customFormat="1" ht="18.75" customHeight="1" hidden="1">
      <c r="A67" s="148"/>
      <c r="B67" s="53" t="s">
        <v>59</v>
      </c>
      <c r="C67" s="149">
        <f>C53+C61+C65+C66</f>
        <v>2586646</v>
      </c>
      <c r="D67" s="150">
        <f>D53+D61+D65+D66</f>
        <v>2586646</v>
      </c>
      <c r="E67" s="151">
        <f>E53+E61+E65+E66</f>
        <v>2157587.42</v>
      </c>
      <c r="F67" s="170">
        <f>IF(C70=0,"",IF(($E70/C70*100)&gt;=200,"В/100",$E70/C70*100))</f>
      </c>
      <c r="G67" s="171">
        <f>IF(D70=0,"",IF((E70/D70*100)&gt;=200,"В/100",E70/D70*100))</f>
      </c>
      <c r="H67" s="172"/>
    </row>
    <row r="68" spans="1:8" s="16" customFormat="1" ht="27.75" customHeight="1" hidden="1">
      <c r="A68" s="153"/>
      <c r="B68" s="154" t="s">
        <v>60</v>
      </c>
      <c r="C68" s="155"/>
      <c r="D68" s="156" t="s">
        <v>61</v>
      </c>
      <c r="E68" s="157"/>
      <c r="F68" s="177">
        <f>IF(C71=0,"",IF(($E71/C71*100)&gt;=200,"В/100",$E71/C71*100))</f>
      </c>
      <c r="G68" s="178">
        <f>IF(D71=0,"",IF((E71/D71*100)&gt;=200,"В/100",E71/D71*100))</f>
      </c>
      <c r="H68" s="179"/>
    </row>
    <row r="69" spans="1:7" s="16" customFormat="1" ht="17.25" customHeight="1" hidden="1">
      <c r="A69" s="100"/>
      <c r="B69" s="160"/>
      <c r="C69" s="161"/>
      <c r="D69" s="162"/>
      <c r="E69" s="163">
        <v>0</v>
      </c>
      <c r="F69" s="182"/>
      <c r="G69" s="178"/>
    </row>
    <row r="70" spans="1:7" s="13" customFormat="1" ht="18" customHeight="1" hidden="1">
      <c r="A70" s="132" t="s">
        <v>62</v>
      </c>
      <c r="B70" s="166" t="s">
        <v>63</v>
      </c>
      <c r="C70" s="167"/>
      <c r="D70" s="168"/>
      <c r="E70" s="169"/>
      <c r="F70" s="189"/>
      <c r="G70" s="190"/>
    </row>
    <row r="71" spans="1:8" s="13" customFormat="1" ht="18" customHeight="1" hidden="1">
      <c r="A71" s="173"/>
      <c r="B71" s="174" t="s">
        <v>64</v>
      </c>
      <c r="C71" s="175">
        <f>SUM(C69:C70)</f>
        <v>0</v>
      </c>
      <c r="D71" s="176">
        <f>SUM(D69:D70)</f>
        <v>0</v>
      </c>
      <c r="E71" s="175">
        <f>SUM(E69:E70)</f>
        <v>0</v>
      </c>
      <c r="F71" s="196"/>
      <c r="G71" s="197"/>
      <c r="H71" s="198"/>
    </row>
    <row r="72" spans="1:7" s="13" customFormat="1" ht="17.25" customHeight="1" hidden="1">
      <c r="A72" s="173"/>
      <c r="B72" s="180" t="s">
        <v>65</v>
      </c>
      <c r="C72" s="181"/>
      <c r="D72" s="182"/>
      <c r="E72" s="183"/>
      <c r="F72" s="196"/>
      <c r="G72" s="197"/>
    </row>
    <row r="73" spans="1:7" s="13" customFormat="1" ht="16.5" customHeight="1" hidden="1">
      <c r="A73" s="184">
        <v>602000</v>
      </c>
      <c r="B73" s="185" t="s">
        <v>66</v>
      </c>
      <c r="C73" s="186"/>
      <c r="D73" s="187"/>
      <c r="E73" s="188">
        <v>-42846.19</v>
      </c>
      <c r="F73" s="196"/>
      <c r="G73" s="197"/>
    </row>
    <row r="74" spans="1:7" s="13" customFormat="1" ht="19.5" customHeight="1" hidden="1">
      <c r="A74" s="191">
        <v>602100</v>
      </c>
      <c r="B74" s="192" t="s">
        <v>67</v>
      </c>
      <c r="C74" s="193"/>
      <c r="D74" s="194"/>
      <c r="E74" s="195">
        <v>133792.45</v>
      </c>
      <c r="F74" s="196"/>
      <c r="G74" s="197"/>
    </row>
    <row r="75" spans="1:7" s="13" customFormat="1" ht="18.75" customHeight="1" hidden="1">
      <c r="A75" s="191">
        <v>602200</v>
      </c>
      <c r="B75" s="192" t="s">
        <v>68</v>
      </c>
      <c r="C75" s="193"/>
      <c r="D75" s="196"/>
      <c r="E75" s="193">
        <v>176638.64</v>
      </c>
      <c r="F75" s="200"/>
      <c r="G75" s="201"/>
    </row>
    <row r="76" spans="1:7" s="13" customFormat="1" ht="23.25" customHeight="1" hidden="1">
      <c r="A76" s="191">
        <v>602300</v>
      </c>
      <c r="B76" s="192" t="s">
        <v>69</v>
      </c>
      <c r="C76" s="193"/>
      <c r="D76" s="194"/>
      <c r="E76" s="195"/>
      <c r="F76" s="231"/>
      <c r="G76" s="232"/>
    </row>
    <row r="77" spans="1:7" s="4" customFormat="1" ht="31.5">
      <c r="A77" s="191" t="s">
        <v>100</v>
      </c>
      <c r="B77" s="192" t="s">
        <v>70</v>
      </c>
      <c r="C77" s="199">
        <v>1500000</v>
      </c>
      <c r="D77" s="233">
        <v>1500000</v>
      </c>
      <c r="E77" s="234">
        <v>1498629.8</v>
      </c>
      <c r="F77" s="235">
        <f>(E77/C77)*100</f>
        <v>99.90865333333335</v>
      </c>
      <c r="G77" s="263">
        <f>(E77/C77)*100</f>
        <v>99.90865333333335</v>
      </c>
    </row>
    <row r="78" spans="1:7" s="241" customFormat="1" ht="18.75" thickBot="1">
      <c r="A78" s="265"/>
      <c r="B78" s="266" t="s">
        <v>97</v>
      </c>
      <c r="C78" s="267"/>
      <c r="D78" s="268"/>
      <c r="E78" s="269">
        <f>E77</f>
        <v>1498629.8</v>
      </c>
      <c r="F78" s="270"/>
      <c r="G78" s="271"/>
    </row>
    <row r="79" spans="1:7" s="242" customFormat="1" ht="16.5" thickBot="1">
      <c r="A79" s="173"/>
      <c r="B79" s="202" t="s">
        <v>52</v>
      </c>
      <c r="C79" s="181">
        <f>C53+C56+C77</f>
        <v>4104646</v>
      </c>
      <c r="D79" s="181">
        <f>D53+D56+D77</f>
        <v>4104646</v>
      </c>
      <c r="E79" s="181">
        <f>E53+E56+E77</f>
        <v>3674217.2199999997</v>
      </c>
      <c r="F79" s="272">
        <f>(D79/C79)*100</f>
        <v>100</v>
      </c>
      <c r="G79" s="273">
        <f>(E79/C79)*100</f>
        <v>89.51361993214518</v>
      </c>
    </row>
    <row r="80" spans="3:7" s="4" customFormat="1" ht="18">
      <c r="C80" s="203"/>
      <c r="D80" s="204"/>
      <c r="E80" s="205"/>
      <c r="F80" s="8"/>
      <c r="G80" s="8"/>
    </row>
    <row r="81" spans="3:7" s="4" customFormat="1" ht="18">
      <c r="C81" s="8"/>
      <c r="D81" s="5"/>
      <c r="E81" s="9"/>
      <c r="F81" s="8"/>
      <c r="G81" s="8"/>
    </row>
    <row r="82" spans="3:7" s="4" customFormat="1" ht="18">
      <c r="C82" s="8"/>
      <c r="D82" s="5"/>
      <c r="E82" s="206"/>
      <c r="F82" s="8"/>
      <c r="G82" s="8"/>
    </row>
    <row r="83" spans="3:7" s="4" customFormat="1" ht="18">
      <c r="C83" s="8"/>
      <c r="D83" s="5"/>
      <c r="E83" s="9"/>
      <c r="F83" s="8"/>
      <c r="G83" s="8"/>
    </row>
    <row r="84" spans="3:7" s="4" customFormat="1" ht="18">
      <c r="C84" s="8"/>
      <c r="D84" s="5"/>
      <c r="E84" s="9"/>
      <c r="F84" s="8"/>
      <c r="G84" s="8"/>
    </row>
    <row r="85" spans="3:7" s="4" customFormat="1" ht="18">
      <c r="C85" s="8"/>
      <c r="D85" s="5"/>
      <c r="E85" s="9"/>
      <c r="F85" s="8"/>
      <c r="G85" s="8"/>
    </row>
    <row r="86" spans="3:7" s="4" customFormat="1" ht="18">
      <c r="C86" s="8"/>
      <c r="D86" s="5"/>
      <c r="E86" s="9"/>
      <c r="F86" s="8"/>
      <c r="G86" s="8"/>
    </row>
    <row r="87" spans="3:7" s="4" customFormat="1" ht="18">
      <c r="C87" s="8"/>
      <c r="D87" s="5"/>
      <c r="E87" s="9"/>
      <c r="F87" s="8"/>
      <c r="G87" s="8"/>
    </row>
    <row r="88" spans="3:7" s="4" customFormat="1" ht="18">
      <c r="C88" s="8"/>
      <c r="D88" s="5"/>
      <c r="E88" s="9"/>
      <c r="F88" s="8"/>
      <c r="G88" s="8"/>
    </row>
    <row r="89" spans="3:7" s="4" customFormat="1" ht="18">
      <c r="C89" s="8"/>
      <c r="D89" s="5"/>
      <c r="E89" s="9"/>
      <c r="F89" s="8"/>
      <c r="G89" s="8"/>
    </row>
    <row r="90" spans="3:7" s="4" customFormat="1" ht="18">
      <c r="C90" s="8"/>
      <c r="D90" s="5"/>
      <c r="E90" s="9"/>
      <c r="F90" s="8"/>
      <c r="G90" s="8"/>
    </row>
    <row r="91" spans="3:7" s="4" customFormat="1" ht="18">
      <c r="C91" s="8"/>
      <c r="D91" s="5"/>
      <c r="E91" s="9"/>
      <c r="F91" s="8"/>
      <c r="G91" s="8"/>
    </row>
    <row r="92" spans="3:7" s="4" customFormat="1" ht="18">
      <c r="C92" s="8"/>
      <c r="D92" s="5"/>
      <c r="E92" s="9"/>
      <c r="F92" s="8"/>
      <c r="G92" s="8"/>
    </row>
    <row r="93" spans="3:7" s="4" customFormat="1" ht="18">
      <c r="C93" s="8"/>
      <c r="D93" s="5"/>
      <c r="E93" s="9"/>
      <c r="F93" s="8"/>
      <c r="G93" s="8"/>
    </row>
    <row r="94" spans="3:7" s="4" customFormat="1" ht="18">
      <c r="C94" s="8"/>
      <c r="D94" s="5"/>
      <c r="E94" s="9"/>
      <c r="F94" s="8"/>
      <c r="G94" s="8"/>
    </row>
    <row r="95" spans="3:7" s="4" customFormat="1" ht="18">
      <c r="C95" s="8"/>
      <c r="D95" s="5"/>
      <c r="E95" s="9"/>
      <c r="F95" s="8"/>
      <c r="G95" s="8"/>
    </row>
    <row r="96" spans="3:7" s="4" customFormat="1" ht="18">
      <c r="C96" s="8"/>
      <c r="D96" s="5"/>
      <c r="E96" s="9"/>
      <c r="F96" s="8"/>
      <c r="G96" s="8"/>
    </row>
    <row r="97" spans="3:7" s="4" customFormat="1" ht="18">
      <c r="C97" s="8"/>
      <c r="D97" s="5"/>
      <c r="E97" s="9"/>
      <c r="F97" s="8"/>
      <c r="G97" s="8"/>
    </row>
    <row r="98" spans="3:7" s="4" customFormat="1" ht="18">
      <c r="C98" s="8"/>
      <c r="D98" s="5"/>
      <c r="E98" s="9"/>
      <c r="F98" s="8"/>
      <c r="G98" s="8"/>
    </row>
    <row r="99" spans="3:7" s="4" customFormat="1" ht="18">
      <c r="C99" s="8"/>
      <c r="D99" s="5"/>
      <c r="E99" s="9"/>
      <c r="F99" s="8"/>
      <c r="G99" s="8"/>
    </row>
    <row r="100" spans="3:7" s="4" customFormat="1" ht="18">
      <c r="C100" s="8"/>
      <c r="D100" s="5"/>
      <c r="E100" s="9"/>
      <c r="F100" s="8"/>
      <c r="G100" s="8"/>
    </row>
    <row r="101" spans="3:7" s="4" customFormat="1" ht="18">
      <c r="C101" s="8"/>
      <c r="D101" s="5"/>
      <c r="E101" s="9"/>
      <c r="F101" s="8"/>
      <c r="G101" s="8"/>
    </row>
    <row r="102" spans="3:7" s="4" customFormat="1" ht="18">
      <c r="C102" s="8"/>
      <c r="D102" s="5"/>
      <c r="E102" s="9"/>
      <c r="F102" s="8"/>
      <c r="G102" s="8"/>
    </row>
    <row r="103" spans="3:7" s="4" customFormat="1" ht="18">
      <c r="C103" s="8"/>
      <c r="D103" s="5"/>
      <c r="E103" s="9"/>
      <c r="F103" s="8"/>
      <c r="G103" s="8"/>
    </row>
    <row r="104" spans="1:5" ht="18.75">
      <c r="A104" s="4"/>
      <c r="B104" s="4"/>
      <c r="C104" s="8"/>
      <c r="D104" s="5"/>
      <c r="E104" s="9"/>
    </row>
    <row r="105" spans="1:5" ht="18.75">
      <c r="A105" s="4"/>
      <c r="B105" s="4"/>
      <c r="C105" s="8"/>
      <c r="D105" s="5"/>
      <c r="E105" s="9"/>
    </row>
    <row r="106" spans="1:5" ht="18.75">
      <c r="A106" s="4"/>
      <c r="B106" s="4"/>
      <c r="C106" s="8"/>
      <c r="D106" s="5"/>
      <c r="E106" s="9"/>
    </row>
  </sheetData>
  <sheetProtection/>
  <mergeCells count="1">
    <mergeCell ref="A1:G1"/>
  </mergeCells>
  <printOptions horizontalCentered="1"/>
  <pageMargins left="0.5905511811023623" right="0.1968503937007874" top="0.8267716535433072" bottom="0.1968503937007874" header="0" footer="0"/>
  <pageSetup fitToHeight="5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="90" zoomScaleNormal="90" zoomScalePageLayoutView="0" workbookViewId="0" topLeftCell="A1">
      <selection activeCell="D15" sqref="D15"/>
    </sheetView>
  </sheetViews>
  <sheetFormatPr defaultColWidth="9.00390625" defaultRowHeight="12.75"/>
  <cols>
    <col min="1" max="1" width="11.25390625" style="210" customWidth="1"/>
    <col min="2" max="2" width="44.00390625" style="210" customWidth="1"/>
    <col min="3" max="3" width="13.125" style="210" customWidth="1"/>
    <col min="4" max="4" width="13.00390625" style="210" customWidth="1"/>
    <col min="5" max="5" width="9.00390625" style="210" customWidth="1"/>
  </cols>
  <sheetData>
    <row r="1" spans="1:5" ht="61.5" customHeight="1" thickBot="1">
      <c r="A1" s="212" t="s">
        <v>0</v>
      </c>
      <c r="B1" s="213" t="s">
        <v>1</v>
      </c>
      <c r="C1" s="214" t="s">
        <v>83</v>
      </c>
      <c r="D1" s="215" t="s">
        <v>84</v>
      </c>
      <c r="E1" s="216" t="s">
        <v>5</v>
      </c>
    </row>
    <row r="2" spans="1:5" ht="18.75" customHeight="1">
      <c r="A2" s="274"/>
      <c r="B2" s="275" t="s">
        <v>85</v>
      </c>
      <c r="C2" s="276"/>
      <c r="D2" s="276"/>
      <c r="E2" s="277">
        <f aca="true" t="shared" si="0" ref="E2:E8">IF(C2=0,"",$D2/C2*100)</f>
      </c>
    </row>
    <row r="3" spans="1:5" s="211" customFormat="1" ht="18.75" customHeight="1">
      <c r="A3" s="278">
        <v>10000000</v>
      </c>
      <c r="B3" s="279" t="s">
        <v>86</v>
      </c>
      <c r="C3" s="280">
        <v>0</v>
      </c>
      <c r="D3" s="280">
        <v>0</v>
      </c>
      <c r="E3" s="280">
        <f t="shared" si="0"/>
      </c>
    </row>
    <row r="4" spans="1:5" s="211" customFormat="1" ht="18.75" customHeight="1">
      <c r="A4" s="278">
        <v>20000000</v>
      </c>
      <c r="B4" s="279" t="s">
        <v>8</v>
      </c>
      <c r="C4" s="280">
        <v>0</v>
      </c>
      <c r="D4" s="280">
        <v>0</v>
      </c>
      <c r="E4" s="280">
        <f t="shared" si="0"/>
      </c>
    </row>
    <row r="5" spans="1:5" s="211" customFormat="1" ht="18.75" customHeight="1">
      <c r="A5" s="278">
        <v>30000000</v>
      </c>
      <c r="B5" s="279" t="s">
        <v>87</v>
      </c>
      <c r="C5" s="280">
        <v>0</v>
      </c>
      <c r="D5" s="280">
        <v>0</v>
      </c>
      <c r="E5" s="280">
        <f t="shared" si="0"/>
      </c>
    </row>
    <row r="6" spans="1:5" ht="18.75" customHeight="1">
      <c r="A6" s="281"/>
      <c r="B6" s="282" t="s">
        <v>17</v>
      </c>
      <c r="C6" s="283">
        <f>+C3+C4+C5</f>
        <v>0</v>
      </c>
      <c r="D6" s="283">
        <f>+D3+D4+D5</f>
        <v>0</v>
      </c>
      <c r="E6" s="283">
        <f t="shared" si="0"/>
      </c>
    </row>
    <row r="7" spans="1:5" ht="18.75" customHeight="1">
      <c r="A7" s="278">
        <v>40000000</v>
      </c>
      <c r="B7" s="279" t="s">
        <v>18</v>
      </c>
      <c r="C7" s="280">
        <v>0</v>
      </c>
      <c r="D7" s="280">
        <v>0</v>
      </c>
      <c r="E7" s="280">
        <f t="shared" si="0"/>
      </c>
    </row>
    <row r="8" spans="1:5" ht="18.75" customHeight="1">
      <c r="A8" s="284"/>
      <c r="B8" s="285" t="s">
        <v>88</v>
      </c>
      <c r="C8" s="286">
        <f>C6+C7</f>
        <v>0</v>
      </c>
      <c r="D8" s="286">
        <f>D6+D7</f>
        <v>0</v>
      </c>
      <c r="E8" s="287">
        <f t="shared" si="0"/>
      </c>
    </row>
    <row r="9" spans="1:5" ht="18.75" customHeight="1">
      <c r="A9" s="288"/>
      <c r="B9" s="289" t="s">
        <v>89</v>
      </c>
      <c r="C9" s="290"/>
      <c r="D9" s="290"/>
      <c r="E9" s="290"/>
    </row>
    <row r="10" spans="1:5" ht="33" customHeight="1">
      <c r="A10" s="217" t="s">
        <v>98</v>
      </c>
      <c r="B10" s="291" t="s">
        <v>99</v>
      </c>
      <c r="C10" s="292">
        <v>1500000</v>
      </c>
      <c r="D10" s="293">
        <v>1498629.8</v>
      </c>
      <c r="E10" s="292">
        <f>IF(C10=0,"",IF(($D10/C10*100)&gt;=200,"В/100",$D10/C10*100))</f>
        <v>99.90865333333335</v>
      </c>
    </row>
    <row r="11" spans="1:5" ht="18.75" customHeight="1">
      <c r="A11" s="294"/>
      <c r="B11" s="295" t="s">
        <v>90</v>
      </c>
      <c r="C11" s="287">
        <f>SUM(C10:C10)</f>
        <v>1500000</v>
      </c>
      <c r="D11" s="296">
        <f>SUM(D10:D10)</f>
        <v>1498629.8</v>
      </c>
      <c r="E11" s="297">
        <f>IF(C11=0,"",IF(($D11/C11*100)&gt;=200,"В/100",$D11/C11*100))</f>
        <v>99.90865333333335</v>
      </c>
    </row>
    <row r="12" spans="1:5" ht="18.75" customHeight="1">
      <c r="A12" s="298"/>
      <c r="B12" s="282" t="s">
        <v>91</v>
      </c>
      <c r="C12" s="287">
        <f>SUM(C11:C11)</f>
        <v>1500000</v>
      </c>
      <c r="D12" s="296">
        <f>SUM(D11:D11)</f>
        <v>1498629.8</v>
      </c>
      <c r="E12" s="297">
        <f>IF(C12=0,"",IF(($D12/C12*100)&gt;=200,"В/100",$D12/C12*100))</f>
        <v>99.90865333333335</v>
      </c>
    </row>
    <row r="13" spans="1:5" ht="18.75" customHeight="1">
      <c r="A13" s="288"/>
      <c r="B13" s="289" t="s">
        <v>92</v>
      </c>
      <c r="C13" s="290"/>
      <c r="D13" s="290"/>
      <c r="E13" s="290"/>
    </row>
    <row r="14" spans="1:5" ht="28.5" customHeight="1">
      <c r="A14" s="222" t="s">
        <v>93</v>
      </c>
      <c r="B14" s="223" t="s">
        <v>94</v>
      </c>
      <c r="C14" s="224">
        <v>-120000</v>
      </c>
      <c r="D14" s="224">
        <v>-107400</v>
      </c>
      <c r="E14" s="224">
        <f>IF(C14=0,"",IF(($D14/C14*100)&gt;=200,"В/100",$D14/C14*100))</f>
        <v>89.5</v>
      </c>
    </row>
    <row r="15" spans="1:5" ht="18.75" customHeight="1">
      <c r="A15" s="294"/>
      <c r="B15" s="295" t="s">
        <v>95</v>
      </c>
      <c r="C15" s="287">
        <f>SUM(C14:C14)</f>
        <v>-120000</v>
      </c>
      <c r="D15" s="287">
        <f>SUM(D14:D14)</f>
        <v>-107400</v>
      </c>
      <c r="E15" s="297"/>
    </row>
    <row r="16" spans="1:5" ht="18.75" customHeight="1">
      <c r="A16" s="299"/>
      <c r="B16" s="300" t="s">
        <v>96</v>
      </c>
      <c r="C16" s="301"/>
      <c r="D16" s="301"/>
      <c r="E16" s="301"/>
    </row>
    <row r="17" spans="1:5" ht="34.5" customHeight="1">
      <c r="A17" s="302">
        <v>602400</v>
      </c>
      <c r="B17" s="291" t="s">
        <v>70</v>
      </c>
      <c r="C17" s="292"/>
      <c r="D17" s="293">
        <v>1498629.8</v>
      </c>
      <c r="E17" s="292"/>
    </row>
    <row r="18" spans="1:5" ht="18.75" customHeight="1">
      <c r="A18" s="299"/>
      <c r="B18" s="303" t="s">
        <v>97</v>
      </c>
      <c r="C18" s="304"/>
      <c r="D18" s="305">
        <f>D17</f>
        <v>1498629.8</v>
      </c>
      <c r="E18" s="301"/>
    </row>
  </sheetData>
  <sheetProtection/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финотдел</cp:lastModifiedBy>
  <cp:lastPrinted>2024-03-06T14:03:29Z</cp:lastPrinted>
  <dcterms:created xsi:type="dcterms:W3CDTF">2003-04-04T06:54:01Z</dcterms:created>
  <dcterms:modified xsi:type="dcterms:W3CDTF">2024-03-06T14:48:56Z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EE2A9B8874874711BD882DDB2668080B</vt:lpwstr>
  </property>
  <property fmtid="{D5CDD505-2E9C-101B-9397-08002B2CF9AE}" pid="3" name="KSOProductBuildVer">
    <vt:lpwstr>1049-11.2.0.11417</vt:lpwstr>
  </property>
</Properties>
</file>